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sonusnetworks-my.sharepoint.com/personal/ahaynes_rbbn_com/Documents/Investor Relations/2024/3Q'24/FINALS/"/>
    </mc:Choice>
  </mc:AlternateContent>
  <xr:revisionPtr revIDLastSave="8" documentId="13_ncr:1_{7B270029-F09A-4AEE-B498-AA094B18566C}" xr6:coauthVersionLast="47" xr6:coauthVersionMax="47" xr10:uidLastSave="{1CE3B612-7CB3-4483-9A7E-058EA3A63FF5}"/>
  <bookViews>
    <workbookView xWindow="-103" yWindow="-103" windowWidth="16663" windowHeight="8863"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Recon'!$B$1:$AW$85</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2" i="32" l="1"/>
  <c r="AA43" i="32"/>
  <c r="Z18" i="28"/>
  <c r="Z19" i="28" l="1"/>
  <c r="AA64" i="32" l="1"/>
  <c r="AA62" i="32"/>
  <c r="AA60" i="32"/>
  <c r="AA59" i="32"/>
  <c r="AA58" i="32"/>
  <c r="AA57" i="32"/>
  <c r="AA53" i="32"/>
  <c r="AA51" i="32"/>
  <c r="AA50" i="32"/>
  <c r="AA40" i="32"/>
  <c r="AA39" i="32"/>
  <c r="AA35" i="32"/>
  <c r="AA33" i="32"/>
  <c r="AA32" i="32"/>
  <c r="AA31" i="32"/>
  <c r="AA30" i="32"/>
  <c r="AA28" i="32"/>
  <c r="AA27" i="32"/>
  <c r="AA26" i="32"/>
  <c r="AA25" i="32"/>
  <c r="AA24" i="32"/>
  <c r="AA19" i="32"/>
  <c r="AA17" i="32"/>
  <c r="AA16" i="32"/>
  <c r="AA14" i="32"/>
  <c r="AA56" i="32"/>
  <c r="AA55" i="32"/>
  <c r="AA54" i="32"/>
  <c r="AA52" i="32"/>
  <c r="AA49" i="32"/>
  <c r="AA48" i="32"/>
  <c r="AA45" i="32"/>
  <c r="AA44" i="32"/>
  <c r="AA41" i="32"/>
  <c r="AA36" i="32"/>
  <c r="AA34" i="32"/>
  <c r="AA23" i="32"/>
  <c r="AA22" i="32"/>
  <c r="AA21" i="32"/>
  <c r="AA20" i="32"/>
  <c r="AA18" i="32"/>
  <c r="AA15" i="32"/>
  <c r="AA13" i="32"/>
  <c r="AA11" i="32"/>
  <c r="AB28" i="28"/>
  <c r="AB18" i="28"/>
  <c r="AC65" i="32"/>
  <c r="AA65" i="32" l="1"/>
  <c r="AA66" i="32"/>
  <c r="AW52" i="17"/>
  <c r="AW62" i="17"/>
  <c r="AB19" i="28"/>
  <c r="AB29" i="28" s="1"/>
  <c r="AB36" i="28" l="1"/>
  <c r="AB38" i="28" s="1"/>
  <c r="AB32" i="28" l="1"/>
  <c r="AB34" i="28" s="1"/>
  <c r="AW79" i="17" l="1"/>
  <c r="AS52" i="17" l="1"/>
  <c r="Z28" i="28"/>
  <c r="Z29" i="28" s="1"/>
  <c r="Z36" i="28" l="1"/>
  <c r="Z38" i="28" s="1"/>
  <c r="Z32" i="28"/>
  <c r="AS62" i="17" l="1"/>
  <c r="Z34" i="28" l="1"/>
  <c r="AS79" i="17" l="1"/>
</calcChain>
</file>

<file path=xl/sharedStrings.xml><?xml version="1.0" encoding="utf-8"?>
<sst xmlns="http://schemas.openxmlformats.org/spreadsheetml/2006/main" count="407" uniqueCount="189">
  <si>
    <t>RIBBON COMMUNICATIONS INC.</t>
  </si>
  <si>
    <t>Consolidated Balance Sheets</t>
  </si>
  <si>
    <t>(in thousands)</t>
  </si>
  <si>
    <t>Assets</t>
  </si>
  <si>
    <t>Current assets:</t>
  </si>
  <si>
    <t>Cash, cash equivalents and restricted cash</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</si>
  <si>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</si>
  <si>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</si>
  <si>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</si>
  <si>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</si>
  <si>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</si>
  <si>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</si>
  <si>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</si>
  <si>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</si>
  <si>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</si>
  <si>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</si>
  <si>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</si>
  <si>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</si>
  <si>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</si>
  <si>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</si>
  <si>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</si>
  <si>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</si>
  <si>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</si>
  <si>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</si>
  <si>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</si>
  <si>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</si>
  <si>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</si>
  <si>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</si>
  <si>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</si>
  <si>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</si>
  <si>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</si>
  <si>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</si>
  <si>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</si>
  <si>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</si>
  <si>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</si>
  <si>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</si>
  <si>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</si>
  <si>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</si>
  <si>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</si>
  <si>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</si>
  <si>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</si>
  <si>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</si>
  <si>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Year</t>
  </si>
  <si>
    <t>Three Months</t>
  </si>
  <si>
    <t>Nine Months</t>
  </si>
  <si>
    <t>Ended</t>
  </si>
  <si>
    <t>Cash flows from operating activities:</t>
  </si>
  <si>
    <t>Net income (loss)</t>
  </si>
  <si>
    <t>Adjustments to reconcile net income (loss) to cash flows provided by (used in) operating activities:</t>
  </si>
  <si>
    <t>Depreciation and amortization of property and equipment</t>
  </si>
  <si>
    <t>Amortization of intangible assets</t>
  </si>
  <si>
    <t>Amortization of debt issuance costs and original issue discount</t>
  </si>
  <si>
    <t>Amortization of accumulated other comprehensive gain related to interest rate swap</t>
  </si>
  <si>
    <t>Stock-based compensation</t>
  </si>
  <si>
    <t>Impairment of goodwill</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</si>
  <si>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</si>
  <si>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</si>
  <si>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</si>
  <si>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</si>
  <si>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</si>
  <si>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</si>
  <si>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</si>
  <si>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Payment of 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</si>
  <si>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</si>
  <si>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</si>
  <si>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</si>
  <si>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</si>
  <si>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</si>
  <si>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</si>
  <si>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</si>
  <si>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</si>
  <si>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</si>
  <si>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</si>
  <si>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</si>
  <si>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</si>
  <si>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</si>
  <si>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</si>
  <si>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</si>
  <si>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</si>
  <si>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</si>
  <si>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</si>
  <si>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</si>
  <si>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</si>
  <si>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</si>
  <si>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</si>
  <si>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</si>
  <si>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Payment of preferred stock liability</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</si>
  <si>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</si>
  <si>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</si>
  <si>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</si>
  <si>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</si>
  <si>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</si>
  <si>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</si>
  <si>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</si>
  <si>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r>
      <t xml:space="preserve">Consolidated Statements of Operations - </t>
    </r>
    <r>
      <rPr>
        <b/>
        <i/>
        <sz val="11"/>
        <rFont val="Times New Roman"/>
        <family val="1"/>
      </rPr>
      <t>GAAP</t>
    </r>
  </si>
  <si>
    <t>(in thousands, except per share amounts)</t>
  </si>
  <si>
    <t>Revenue:</t>
  </si>
  <si>
    <t>Product</t>
  </si>
  <si>
    <t>Service</t>
  </si>
  <si>
    <t>Total revenue</t>
  </si>
  <si>
    <t>Cost of revenue:</t>
  </si>
  <si>
    <t>Amortization of acquired technology</t>
  </si>
  <si>
    <t>Total cost of revenue</t>
  </si>
  <si>
    <t>Gross profit</t>
  </si>
  <si>
    <t>Operating expenses:</t>
  </si>
  <si>
    <t>Research and development</t>
  </si>
  <si>
    <t>Sales and marketing</t>
  </si>
  <si>
    <t>General and administrative</t>
  </si>
  <si>
    <t>Amortization of acquired intangible assets</t>
  </si>
  <si>
    <t>Acquisition-, disposal- and integration-related</t>
  </si>
  <si>
    <t>Restructuring and related</t>
  </si>
  <si>
    <t>Total operating expenses</t>
  </si>
  <si>
    <t>Income (loss) from operations</t>
  </si>
  <si>
    <t>Interest expense, net</t>
  </si>
  <si>
    <t>Other (expense) income, net</t>
  </si>
  <si>
    <t>Income (loss) before income taxes</t>
  </si>
  <si>
    <t>Income tax benefit (provision)</t>
  </si>
  <si>
    <t>Earnings (loss) per share</t>
  </si>
  <si>
    <t>Basic</t>
  </si>
  <si>
    <t>Diluted</t>
  </si>
  <si>
    <t>Shares used to compute earnings (loss) per share:</t>
  </si>
  <si>
    <r>
      <t>Consolidated Statements of Operations -</t>
    </r>
    <r>
      <rPr>
        <b/>
        <sz val="11"/>
        <rFont val="Times New Roman"/>
        <family val="1"/>
      </rPr>
      <t xml:space="preserve"> </t>
    </r>
    <r>
      <rPr>
        <b/>
        <i/>
        <sz val="11"/>
        <rFont val="Times New Roman"/>
        <family val="1"/>
      </rPr>
      <t>Non-GAAP</t>
    </r>
  </si>
  <si>
    <t>Depreciation expense</t>
  </si>
  <si>
    <t>Adjusted EBITDA</t>
  </si>
  <si>
    <t>NON-GAAP RECONCILIATION</t>
  </si>
  <si>
    <t>(in millions, except per share amounts and %s)</t>
  </si>
  <si>
    <t>FY20</t>
  </si>
  <si>
    <t>FY21</t>
  </si>
  <si>
    <t>FY22</t>
  </si>
  <si>
    <t>1Q23</t>
  </si>
  <si>
    <t>2Q23</t>
  </si>
  <si>
    <t>3Q23</t>
  </si>
  <si>
    <t>4Q23</t>
  </si>
  <si>
    <t>FY23</t>
  </si>
  <si>
    <t>1Q24</t>
  </si>
  <si>
    <t>2Q24</t>
  </si>
  <si>
    <t>3Q24</t>
  </si>
  <si>
    <t>YTD24</t>
  </si>
  <si>
    <t>Cloud and</t>
  </si>
  <si>
    <t>IP Optical</t>
  </si>
  <si>
    <t>Edge</t>
  </si>
  <si>
    <t>Networks</t>
  </si>
  <si>
    <t>Consolidated</t>
  </si>
  <si>
    <t>Revenue</t>
  </si>
  <si>
    <t>GAAP Gross profit</t>
  </si>
  <si>
    <t>GAAP Gross margin (Gross profit/Revenue)</t>
  </si>
  <si>
    <t>Acquisition-related inventory adjustment</t>
  </si>
  <si>
    <t>Non-GAAP Gross margin</t>
  </si>
  <si>
    <t>GAAP Income (loss) from operations</t>
  </si>
  <si>
    <t>Depreciation</t>
  </si>
  <si>
    <t>Litigation costs</t>
  </si>
  <si>
    <t>Non-GAAP Adjusted EBITDA</t>
  </si>
  <si>
    <t>Adjusted EBITDA Margin (Adjusted EBITDA/Revenue):</t>
  </si>
  <si>
    <t>*</t>
  </si>
  <si>
    <t>Non-GAAP Adjusted EBITDA Margin</t>
  </si>
  <si>
    <t>*   Less than 0.1% impact on non-GAAP Adjusted EBITDA margin</t>
  </si>
  <si>
    <t>GAAP Operating expenses</t>
  </si>
  <si>
    <t>Non-GAAP Operating expenses</t>
  </si>
  <si>
    <t>Income (loss) from operations as a percentage of revenue ("Operating margin"):</t>
  </si>
  <si>
    <t>GAAP Operating margin</t>
  </si>
  <si>
    <t>Non-GAAP Operating margin</t>
  </si>
  <si>
    <t>GAAP Diluted earnings (loss) per share</t>
  </si>
  <si>
    <t>**</t>
  </si>
  <si>
    <t>Interest income on debentures</t>
  </si>
  <si>
    <t>Preferred stock liability and warrant mark-to-market adjustment</t>
  </si>
  <si>
    <t>Preferred stock liability and warrant issuance costs</t>
  </si>
  <si>
    <t>Tax effect of non-GAAP adjustments</t>
  </si>
  <si>
    <t>Non-GAAP Diluted earnings (loss) per share</t>
  </si>
  <si>
    <t>Weighted average shares used to compute diluted earnings (loss) per share (000's):</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</si>
  <si>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</si>
  <si>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</si>
  <si>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   Less than $0.01 impact on non-GAAP Diluted earnings (loss) per share</t>
  </si>
  <si>
    <t>Discussion of Non-GAAP Financial Measures</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</si>
  <si>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</si>
  <si>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</si>
  <si>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</si>
  <si>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</si>
  <si>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</si>
  <si>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</si>
  <si>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</si>
  <si>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</si>
  <si>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</si>
  <si>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</si>
  <si>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</si>
  <si>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</si>
  <si>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</si>
  <si>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</si>
  <si>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</si>
  <si>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Litigation Costs</t>
    </r>
    <r>
      <rPr>
        <b/>
        <i/>
        <sz val="11"/>
        <color rgb="FF000000"/>
        <rFont val="Arial Narrow"/>
        <family val="2"/>
      </rPr>
      <t xml:space="preserve">: </t>
    </r>
    <r>
      <rPr>
        <sz val="11"/>
        <color rgb="FF000000"/>
        <rFont val="Arial Narrow"/>
        <family val="2"/>
      </rPr>
      <t>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</si>
</sst>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cellStyleXfs>
  <cellXfs count="10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6">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Y63"/>
  <sheetViews>
    <sheetView showGridLines="0" tabSelected="1" zoomScale="80" zoomScaleNormal="80" zoomScaleSheetLayoutView="70" workbookViewId="0">
      <pane xSplit="4" ySplit="8" topLeftCell="K9" activePane="bottomRight" state="frozen"/>
      <selection pane="topRight" activeCell="E10" sqref="E10"/>
      <selection pane="bottomLeft" activeCell="E10" sqref="E10"/>
      <selection pane="bottomRight" activeCell="X7" sqref="X7"/>
    </sheetView>
  </sheetViews>
  <sheetFormatPr defaultColWidth="10.36328125" defaultRowHeight="12.9" x14ac:dyDescent="0.35"/>
  <cols>
    <col min="1" max="3" width="3" style="66" customWidth="1"/>
    <col min="4" max="4" width="50.6328125" style="66" customWidth="1"/>
    <col min="5" max="5" width="2.1796875" style="66" customWidth="1"/>
    <col min="6" max="6" width="18.453125" style="66" customWidth="1"/>
    <col min="7" max="7" width="2.1796875" style="66" customWidth="1"/>
    <col min="8" max="8" width="18.453125" style="66" customWidth="1"/>
    <col min="9" max="9" width="2.1796875" style="66" customWidth="1"/>
    <col min="10" max="10" width="18.453125" style="66" customWidth="1"/>
    <col min="11" max="11" width="2.1796875" style="66" customWidth="1"/>
    <col min="12" max="12" width="18.453125" style="66" customWidth="1"/>
    <col min="13" max="13" width="2.1796875" style="66" customWidth="1"/>
    <col min="14" max="14" width="18.453125" style="66" customWidth="1"/>
    <col min="15" max="15" width="2.1796875" style="66" customWidth="1"/>
    <col min="16" max="16" width="18.453125" style="66" customWidth="1"/>
    <col min="17" max="17" width="3" style="66" customWidth="1"/>
    <col min="18" max="18" width="18.453125" style="66" customWidth="1"/>
    <col min="19" max="19" width="2.1796875" style="66" customWidth="1"/>
    <col min="20" max="20" width="18.453125" style="66" customWidth="1"/>
    <col min="21" max="21" width="2.1796875" style="66" customWidth="1"/>
    <col min="22" max="22" width="18.453125" style="66" customWidth="1"/>
    <col min="23" max="23" width="2.1796875" style="66" customWidth="1"/>
    <col min="24" max="24" width="18.453125" style="66" customWidth="1"/>
    <col min="25" max="16384" width="10.36328125" style="66"/>
  </cols>
  <sheetData>
    <row r="1" spans="1:24" ht="14.15" x14ac:dyDescent="0.35">
      <c r="A1" s="64" t="s">
        <v>0</v>
      </c>
      <c r="B1" s="65"/>
      <c r="C1" s="65"/>
      <c r="D1" s="65"/>
      <c r="E1" s="65"/>
      <c r="F1" s="65"/>
      <c r="G1" s="65"/>
      <c r="H1" s="65"/>
      <c r="I1" s="65"/>
      <c r="J1" s="65"/>
      <c r="K1" s="65"/>
      <c r="L1" s="65"/>
      <c r="M1" s="65"/>
      <c r="N1" s="65"/>
      <c r="O1" s="65"/>
      <c r="P1" s="65"/>
      <c r="Q1" s="65"/>
      <c r="R1" s="65"/>
      <c r="S1" s="65"/>
      <c r="T1" s="65"/>
      <c r="U1" s="65"/>
      <c r="V1" s="65"/>
      <c r="W1" s="65"/>
      <c r="X1" s="65"/>
    </row>
    <row r="2" spans="1:24" ht="14.15" x14ac:dyDescent="0.35">
      <c r="A2" s="64" t="s">
        <v>1</v>
      </c>
      <c r="B2" s="65"/>
      <c r="C2" s="65"/>
      <c r="D2" s="65"/>
      <c r="E2" s="65"/>
      <c r="F2" s="65"/>
      <c r="G2" s="65"/>
      <c r="H2" s="65"/>
      <c r="I2" s="65"/>
      <c r="J2" s="65"/>
      <c r="K2" s="65"/>
      <c r="L2" s="65"/>
      <c r="M2" s="65"/>
      <c r="N2" s="65"/>
      <c r="O2" s="65"/>
      <c r="P2" s="65"/>
      <c r="Q2" s="65"/>
      <c r="R2" s="65"/>
      <c r="S2" s="65"/>
      <c r="T2" s="65"/>
      <c r="U2" s="65"/>
      <c r="V2" s="65"/>
      <c r="W2" s="65"/>
      <c r="X2" s="65"/>
    </row>
    <row r="3" spans="1:24" ht="14.15" x14ac:dyDescent="0.35">
      <c r="A3" s="64" t="s">
        <v>2</v>
      </c>
      <c r="B3" s="65"/>
      <c r="C3" s="65"/>
      <c r="D3" s="65"/>
      <c r="E3" s="65"/>
      <c r="F3" s="65"/>
      <c r="G3" s="65"/>
      <c r="H3" s="65"/>
      <c r="I3" s="65"/>
      <c r="J3" s="65"/>
      <c r="K3" s="65"/>
      <c r="L3" s="65"/>
      <c r="M3" s="65"/>
      <c r="N3" s="65"/>
      <c r="O3" s="65"/>
      <c r="P3" s="65"/>
      <c r="Q3" s="65"/>
      <c r="R3" s="65"/>
      <c r="S3" s="65"/>
      <c r="T3" s="65"/>
      <c r="U3" s="65"/>
      <c r="V3" s="65"/>
      <c r="W3" s="65"/>
      <c r="X3" s="65"/>
    </row>
    <row r="4" spans="1:24" ht="14.15" x14ac:dyDescent="0.35">
      <c r="A4" s="64"/>
      <c r="B4" s="65"/>
      <c r="C4" s="65"/>
      <c r="D4" s="65"/>
      <c r="E4" s="65"/>
      <c r="F4" s="65"/>
      <c r="G4" s="65"/>
      <c r="H4" s="65"/>
      <c r="I4" s="65"/>
      <c r="J4" s="65"/>
      <c r="K4" s="65"/>
      <c r="L4" s="65"/>
      <c r="M4" s="65"/>
      <c r="N4" s="65"/>
      <c r="O4" s="65"/>
      <c r="P4" s="65"/>
      <c r="Q4" s="65"/>
      <c r="R4" s="65"/>
      <c r="S4" s="65"/>
      <c r="T4" s="65"/>
      <c r="U4" s="65"/>
      <c r="V4" s="65"/>
      <c r="W4" s="65"/>
      <c r="X4" s="65"/>
    </row>
    <row r="5" spans="1:24" x14ac:dyDescent="0.35">
      <c r="A5" s="65"/>
      <c r="B5" s="65"/>
      <c r="C5" s="65"/>
      <c r="D5" s="65"/>
      <c r="E5" s="65"/>
      <c r="F5" s="65"/>
      <c r="G5" s="65"/>
      <c r="H5" s="65"/>
      <c r="I5" s="65"/>
      <c r="J5" s="65"/>
      <c r="K5" s="65"/>
      <c r="L5" s="65"/>
      <c r="M5" s="65"/>
      <c r="N5" s="65"/>
      <c r="O5" s="65"/>
      <c r="P5" s="65"/>
      <c r="Q5" s="65"/>
      <c r="R5" s="65"/>
      <c r="S5" s="65"/>
      <c r="T5" s="65"/>
      <c r="U5" s="65"/>
      <c r="V5" s="65"/>
      <c r="W5" s="65"/>
      <c r="X5" s="65"/>
    </row>
    <row r="6" spans="1:24" ht="13.3" thickBot="1" x14ac:dyDescent="0.4"/>
    <row r="7" spans="1:24" s="67" customFormat="1" x14ac:dyDescent="0.35">
      <c r="F7" s="69">
        <v>44926</v>
      </c>
      <c r="H7" s="69">
        <v>44926</v>
      </c>
      <c r="J7" s="69">
        <v>44926</v>
      </c>
      <c r="L7" s="68">
        <v>45016</v>
      </c>
      <c r="N7" s="68">
        <v>45107</v>
      </c>
      <c r="P7" s="68">
        <v>45199</v>
      </c>
      <c r="R7" s="69">
        <v>45291</v>
      </c>
      <c r="T7" s="68">
        <v>45382</v>
      </c>
      <c r="V7" s="68">
        <v>45473</v>
      </c>
      <c r="X7" s="68">
        <v>45565</v>
      </c>
    </row>
    <row r="8" spans="1:24" x14ac:dyDescent="0.35">
      <c r="F8" s="71">
        <v>2020</v>
      </c>
      <c r="H8" s="71">
        <v>2021</v>
      </c>
      <c r="J8" s="71">
        <v>2022</v>
      </c>
      <c r="L8" s="70">
        <v>2023</v>
      </c>
      <c r="N8" s="70">
        <v>2023</v>
      </c>
      <c r="P8" s="70">
        <v>2023</v>
      </c>
      <c r="R8" s="71">
        <v>2023</v>
      </c>
      <c r="T8" s="70">
        <v>2024</v>
      </c>
      <c r="V8" s="70">
        <v>2024</v>
      </c>
      <c r="X8" s="70">
        <v>2024</v>
      </c>
    </row>
    <row r="9" spans="1:24" x14ac:dyDescent="0.35">
      <c r="A9" s="72" t="s">
        <v>3</v>
      </c>
      <c r="B9" s="65"/>
      <c r="C9" s="65"/>
      <c r="D9" s="65"/>
      <c r="E9" s="65"/>
      <c r="F9" s="73"/>
      <c r="G9" s="65"/>
      <c r="H9" s="73"/>
      <c r="I9" s="65"/>
      <c r="J9" s="73"/>
      <c r="K9" s="65"/>
      <c r="M9" s="65"/>
      <c r="O9" s="65"/>
      <c r="R9" s="73"/>
      <c r="S9" s="65"/>
      <c r="U9" s="65"/>
      <c r="W9" s="65"/>
    </row>
    <row r="10" spans="1:24" x14ac:dyDescent="0.35">
      <c r="A10" s="66" t="s">
        <v>4</v>
      </c>
      <c r="F10" s="75"/>
      <c r="H10" s="75"/>
      <c r="J10" s="75"/>
      <c r="L10" s="74"/>
      <c r="N10" s="74"/>
      <c r="P10" s="74"/>
      <c r="Q10" s="74"/>
      <c r="R10" s="75"/>
      <c r="T10" s="74"/>
      <c r="V10" s="74"/>
      <c r="X10" s="74"/>
    </row>
    <row r="11" spans="1:24" x14ac:dyDescent="0.35">
      <c r="B11" s="66" t="s">
        <v>5</v>
      </c>
      <c r="F11" s="77">
        <v>135697</v>
      </c>
      <c r="H11" s="77">
        <v>106485</v>
      </c>
      <c r="J11" s="77">
        <v>67262</v>
      </c>
      <c r="L11" s="76">
        <v>46034</v>
      </c>
      <c r="N11" s="76">
        <v>34646</v>
      </c>
      <c r="P11" s="76">
        <v>24501</v>
      </c>
      <c r="Q11" s="74"/>
      <c r="R11" s="77">
        <v>26630</v>
      </c>
      <c r="T11" s="76">
        <v>30931</v>
      </c>
      <c r="V11" s="76">
        <v>67408</v>
      </c>
      <c r="X11" s="76">
        <v>40093</v>
      </c>
    </row>
    <row r="12" spans="1:24" x14ac:dyDescent="0.35">
      <c r="B12" s="66" t="s">
        <v>6</v>
      </c>
      <c r="F12" s="75">
        <v>237738</v>
      </c>
      <c r="H12" s="75">
        <v>282917</v>
      </c>
      <c r="J12" s="75">
        <v>267244</v>
      </c>
      <c r="L12" s="74">
        <v>255146</v>
      </c>
      <c r="N12" s="74">
        <v>253045</v>
      </c>
      <c r="P12" s="74">
        <v>242183</v>
      </c>
      <c r="Q12" s="74"/>
      <c r="R12" s="75">
        <v>268421</v>
      </c>
      <c r="T12" s="74">
        <v>212498</v>
      </c>
      <c r="V12" s="74">
        <v>210954</v>
      </c>
      <c r="X12" s="74">
        <v>249183</v>
      </c>
    </row>
    <row r="13" spans="1:24" x14ac:dyDescent="0.35">
      <c r="B13" s="66" t="s">
        <v>7</v>
      </c>
      <c r="F13" s="75">
        <v>45750</v>
      </c>
      <c r="H13" s="75">
        <v>54043</v>
      </c>
      <c r="J13" s="75">
        <v>75423</v>
      </c>
      <c r="L13" s="74">
        <v>75641</v>
      </c>
      <c r="N13" s="74">
        <v>74382</v>
      </c>
      <c r="P13" s="74">
        <v>70184</v>
      </c>
      <c r="Q13" s="74"/>
      <c r="R13" s="75">
        <v>77521</v>
      </c>
      <c r="T13" s="74">
        <v>80758</v>
      </c>
      <c r="V13" s="74">
        <v>79216</v>
      </c>
      <c r="X13" s="74">
        <v>77316</v>
      </c>
    </row>
    <row r="14" spans="1:24" x14ac:dyDescent="0.35">
      <c r="B14" s="66" t="s">
        <v>8</v>
      </c>
      <c r="F14" s="79">
        <v>28461</v>
      </c>
      <c r="H14" s="79">
        <v>37545</v>
      </c>
      <c r="J14" s="79">
        <v>68057</v>
      </c>
      <c r="L14" s="78">
        <v>52815</v>
      </c>
      <c r="N14" s="78">
        <v>58869</v>
      </c>
      <c r="P14" s="78">
        <v>53620</v>
      </c>
      <c r="Q14" s="74"/>
      <c r="R14" s="79">
        <v>46146</v>
      </c>
      <c r="T14" s="78">
        <v>44943</v>
      </c>
      <c r="V14" s="78">
        <v>46576</v>
      </c>
      <c r="X14" s="78">
        <v>49987</v>
      </c>
    </row>
    <row r="15" spans="1:24" x14ac:dyDescent="0.35">
      <c r="C15" s="66" t="s">
        <v>9</v>
      </c>
      <c r="F15" s="75">
        <v>447646</v>
      </c>
      <c r="H15" s="75">
        <v>480990</v>
      </c>
      <c r="J15" s="75">
        <v>477986</v>
      </c>
      <c r="L15" s="74">
        <v>429636</v>
      </c>
      <c r="N15" s="74">
        <v>420942</v>
      </c>
      <c r="P15" s="74">
        <v>390488</v>
      </c>
      <c r="Q15" s="74"/>
      <c r="R15" s="75">
        <v>418718</v>
      </c>
      <c r="T15" s="74">
        <v>369130</v>
      </c>
      <c r="V15" s="74">
        <v>404154</v>
      </c>
      <c r="X15" s="74">
        <v>416579</v>
      </c>
    </row>
    <row r="16" spans="1:24" x14ac:dyDescent="0.35">
      <c r="F16" s="75"/>
      <c r="H16" s="75"/>
      <c r="J16" s="75"/>
      <c r="L16" s="74"/>
      <c r="N16" s="74"/>
      <c r="P16" s="74"/>
      <c r="Q16" s="74"/>
      <c r="R16" s="75"/>
      <c r="T16" s="74"/>
      <c r="V16" s="74"/>
      <c r="X16" s="74"/>
    </row>
    <row r="17" spans="1:24" x14ac:dyDescent="0.35">
      <c r="A17" s="66" t="s">
        <v>10</v>
      </c>
      <c r="F17" s="75">
        <v>48888</v>
      </c>
      <c r="H17" s="75">
        <v>47685</v>
      </c>
      <c r="J17" s="75">
        <v>44832</v>
      </c>
      <c r="L17" s="74">
        <v>43412</v>
      </c>
      <c r="N17" s="74">
        <v>42418</v>
      </c>
      <c r="P17" s="74">
        <v>42319</v>
      </c>
      <c r="Q17" s="74"/>
      <c r="R17" s="75">
        <v>41820</v>
      </c>
      <c r="T17" s="74">
        <v>40758</v>
      </c>
      <c r="V17" s="74">
        <v>40824</v>
      </c>
      <c r="X17" s="74">
        <v>48782</v>
      </c>
    </row>
    <row r="18" spans="1:24" x14ac:dyDescent="0.35">
      <c r="A18" s="66" t="s">
        <v>11</v>
      </c>
      <c r="F18" s="75">
        <v>417356</v>
      </c>
      <c r="H18" s="75">
        <v>350730</v>
      </c>
      <c r="J18" s="75">
        <v>294728</v>
      </c>
      <c r="L18" s="74">
        <v>280075</v>
      </c>
      <c r="N18" s="74">
        <v>265376</v>
      </c>
      <c r="P18" s="74">
        <v>251053</v>
      </c>
      <c r="Q18" s="74"/>
      <c r="R18" s="75">
        <v>238087</v>
      </c>
      <c r="T18" s="74">
        <v>224880</v>
      </c>
      <c r="V18" s="74">
        <v>212052</v>
      </c>
      <c r="X18" s="74">
        <v>199322</v>
      </c>
    </row>
    <row r="19" spans="1:24" x14ac:dyDescent="0.35">
      <c r="A19" s="66" t="s">
        <v>12</v>
      </c>
      <c r="F19" s="75">
        <v>416892</v>
      </c>
      <c r="H19" s="75">
        <v>300892</v>
      </c>
      <c r="J19" s="75">
        <v>300892</v>
      </c>
      <c r="L19" s="74">
        <v>300892</v>
      </c>
      <c r="N19" s="74">
        <v>300892</v>
      </c>
      <c r="P19" s="74">
        <v>300892</v>
      </c>
      <c r="Q19" s="74"/>
      <c r="R19" s="75">
        <v>300892</v>
      </c>
      <c r="T19" s="74">
        <v>300892</v>
      </c>
      <c r="V19" s="74">
        <v>300892</v>
      </c>
      <c r="X19" s="74">
        <v>300892</v>
      </c>
    </row>
    <row r="20" spans="1:24" x14ac:dyDescent="0.35">
      <c r="A20" s="66" t="s">
        <v>13</v>
      </c>
      <c r="F20" s="75">
        <v>115183</v>
      </c>
      <c r="H20" s="75">
        <v>43931</v>
      </c>
      <c r="J20" s="75">
        <v>0</v>
      </c>
      <c r="L20" s="74">
        <v>0</v>
      </c>
      <c r="N20" s="74">
        <v>0</v>
      </c>
      <c r="P20" s="74">
        <v>0</v>
      </c>
      <c r="Q20" s="74"/>
      <c r="R20" s="75">
        <v>0</v>
      </c>
      <c r="T20" s="74">
        <v>0</v>
      </c>
    </row>
    <row r="21" spans="1:24" x14ac:dyDescent="0.35">
      <c r="A21" s="66" t="s">
        <v>14</v>
      </c>
      <c r="F21" s="75">
        <v>10651</v>
      </c>
      <c r="H21" s="75">
        <v>47287</v>
      </c>
      <c r="J21" s="75">
        <v>53649</v>
      </c>
      <c r="L21" s="74">
        <v>65902</v>
      </c>
      <c r="N21" s="74">
        <v>66829</v>
      </c>
      <c r="P21" s="74">
        <v>63422</v>
      </c>
      <c r="Q21" s="74"/>
      <c r="R21" s="75">
        <v>69761</v>
      </c>
      <c r="T21" s="74">
        <v>72438</v>
      </c>
      <c r="V21" s="74">
        <v>78067</v>
      </c>
      <c r="X21" s="74">
        <v>84472</v>
      </c>
    </row>
    <row r="22" spans="1:24" x14ac:dyDescent="0.35">
      <c r="A22" s="66" t="s">
        <v>15</v>
      </c>
      <c r="F22" s="75">
        <v>69757</v>
      </c>
      <c r="H22" s="75">
        <v>53147</v>
      </c>
      <c r="J22" s="75">
        <v>44888</v>
      </c>
      <c r="L22" s="74">
        <v>43378</v>
      </c>
      <c r="N22" s="74">
        <v>42390</v>
      </c>
      <c r="P22" s="74">
        <v>39167</v>
      </c>
      <c r="Q22" s="74"/>
      <c r="R22" s="75">
        <v>39783</v>
      </c>
      <c r="T22" s="74">
        <v>37110</v>
      </c>
      <c r="V22" s="74">
        <v>33901</v>
      </c>
      <c r="X22" s="74">
        <v>30732</v>
      </c>
    </row>
    <row r="23" spans="1:24" x14ac:dyDescent="0.35">
      <c r="A23" s="66" t="s">
        <v>16</v>
      </c>
      <c r="F23" s="75">
        <v>20892</v>
      </c>
      <c r="H23" s="75">
        <v>23075</v>
      </c>
      <c r="J23" s="75">
        <v>38589</v>
      </c>
      <c r="L23" s="74">
        <v>28365</v>
      </c>
      <c r="N23" s="74">
        <v>28349</v>
      </c>
      <c r="P23" s="74">
        <v>34274</v>
      </c>
      <c r="Q23" s="74"/>
      <c r="R23" s="75">
        <v>35092</v>
      </c>
      <c r="T23" s="74">
        <v>33252</v>
      </c>
      <c r="V23" s="74">
        <v>35562</v>
      </c>
      <c r="X23" s="74">
        <v>33980</v>
      </c>
    </row>
    <row r="24" spans="1:24" ht="13.3" thickBot="1" x14ac:dyDescent="0.4">
      <c r="F24" s="81">
        <v>1547265</v>
      </c>
      <c r="H24" s="81">
        <v>1347737</v>
      </c>
      <c r="J24" s="81">
        <v>1255564</v>
      </c>
      <c r="L24" s="80">
        <v>1191660</v>
      </c>
      <c r="N24" s="80">
        <v>1167196</v>
      </c>
      <c r="P24" s="80">
        <v>1121615</v>
      </c>
      <c r="Q24" s="74"/>
      <c r="R24" s="81">
        <v>1144153</v>
      </c>
      <c r="T24" s="80">
        <v>1078460</v>
      </c>
      <c r="V24" s="80">
        <v>1105452</v>
      </c>
      <c r="X24" s="80">
        <v>1114759</v>
      </c>
    </row>
    <row r="25" spans="1:24" ht="13.3" thickTop="1" x14ac:dyDescent="0.35">
      <c r="F25" s="75"/>
      <c r="H25" s="75"/>
      <c r="J25" s="75"/>
      <c r="L25" s="74"/>
      <c r="N25" s="74"/>
      <c r="P25" s="74"/>
      <c r="Q25" s="74"/>
      <c r="R25" s="75"/>
      <c r="T25" s="74"/>
      <c r="V25" s="74"/>
      <c r="X25" s="74"/>
    </row>
    <row r="26" spans="1:24" x14ac:dyDescent="0.35">
      <c r="A26" s="72" t="s">
        <v>17</v>
      </c>
      <c r="B26" s="82"/>
      <c r="C26" s="82"/>
      <c r="D26" s="82"/>
      <c r="E26" s="82"/>
      <c r="F26" s="75"/>
      <c r="G26" s="82"/>
      <c r="H26" s="75"/>
      <c r="I26" s="82"/>
      <c r="J26" s="75"/>
      <c r="K26" s="82"/>
      <c r="L26" s="74"/>
      <c r="M26" s="82"/>
      <c r="N26" s="74"/>
      <c r="O26" s="82"/>
      <c r="P26" s="74"/>
      <c r="Q26" s="74"/>
      <c r="R26" s="75"/>
      <c r="S26" s="82"/>
      <c r="T26" s="74"/>
      <c r="U26" s="82"/>
      <c r="V26" s="74"/>
      <c r="W26" s="82"/>
      <c r="X26" s="74"/>
    </row>
    <row r="27" spans="1:24" x14ac:dyDescent="0.35">
      <c r="A27" s="66" t="s">
        <v>18</v>
      </c>
      <c r="F27" s="75"/>
      <c r="H27" s="75"/>
      <c r="J27" s="75"/>
      <c r="L27" s="74"/>
      <c r="N27" s="74"/>
      <c r="P27" s="74"/>
      <c r="Q27" s="74"/>
      <c r="R27" s="75"/>
      <c r="T27" s="74"/>
      <c r="V27" s="74"/>
      <c r="X27" s="74"/>
    </row>
    <row r="28" spans="1:24" x14ac:dyDescent="0.35">
      <c r="B28" s="66" t="s">
        <v>19</v>
      </c>
      <c r="F28" s="77">
        <v>15531</v>
      </c>
      <c r="H28" s="77">
        <v>20058</v>
      </c>
      <c r="J28" s="77">
        <v>20058</v>
      </c>
      <c r="L28" s="76">
        <v>20058</v>
      </c>
      <c r="N28" s="76">
        <v>25073</v>
      </c>
      <c r="P28" s="76">
        <v>30087</v>
      </c>
      <c r="Q28" s="74"/>
      <c r="R28" s="77">
        <v>35102</v>
      </c>
      <c r="T28" s="76">
        <v>228168</v>
      </c>
      <c r="V28" s="76">
        <v>3500</v>
      </c>
      <c r="X28" s="76">
        <v>4813</v>
      </c>
    </row>
    <row r="29" spans="1:24" x14ac:dyDescent="0.35">
      <c r="B29" s="66" t="s">
        <v>20</v>
      </c>
      <c r="F29" s="75">
        <v>0</v>
      </c>
      <c r="H29" s="75">
        <v>0</v>
      </c>
      <c r="J29" s="75">
        <v>0</v>
      </c>
      <c r="L29" s="74">
        <v>0</v>
      </c>
      <c r="N29" s="74">
        <v>0</v>
      </c>
      <c r="P29" s="74">
        <v>10000</v>
      </c>
      <c r="Q29" s="74"/>
      <c r="R29" s="75">
        <v>0</v>
      </c>
      <c r="T29" s="74">
        <v>0</v>
      </c>
      <c r="V29" s="74">
        <v>0</v>
      </c>
      <c r="X29" s="74">
        <v>0</v>
      </c>
    </row>
    <row r="30" spans="1:24" x14ac:dyDescent="0.35">
      <c r="B30" s="66" t="s">
        <v>21</v>
      </c>
      <c r="F30" s="75">
        <v>63387</v>
      </c>
      <c r="H30" s="75">
        <v>97121</v>
      </c>
      <c r="J30" s="75">
        <v>95810</v>
      </c>
      <c r="L30" s="74">
        <v>84008</v>
      </c>
      <c r="N30" s="74">
        <v>93640</v>
      </c>
      <c r="P30" s="74">
        <v>73873</v>
      </c>
      <c r="Q30" s="74"/>
      <c r="R30" s="75">
        <v>85164</v>
      </c>
      <c r="T30" s="74">
        <v>66847</v>
      </c>
      <c r="V30" s="74">
        <v>64333</v>
      </c>
      <c r="X30" s="74">
        <v>78939</v>
      </c>
    </row>
    <row r="31" spans="1:24" x14ac:dyDescent="0.35">
      <c r="B31" s="66" t="s">
        <v>22</v>
      </c>
      <c r="F31" s="75">
        <v>134865</v>
      </c>
      <c r="H31" s="75">
        <v>100752</v>
      </c>
      <c r="J31" s="75">
        <v>85270</v>
      </c>
      <c r="L31" s="74">
        <v>102000</v>
      </c>
      <c r="N31" s="74">
        <v>97620</v>
      </c>
      <c r="P31" s="74">
        <v>89076</v>
      </c>
      <c r="Q31" s="74"/>
      <c r="R31" s="75">
        <v>91687</v>
      </c>
      <c r="T31" s="74">
        <v>84491</v>
      </c>
      <c r="V31" s="74">
        <v>92847</v>
      </c>
      <c r="X31" s="74">
        <v>102942</v>
      </c>
    </row>
    <row r="32" spans="1:24" x14ac:dyDescent="0.35">
      <c r="B32" s="66" t="s">
        <v>23</v>
      </c>
      <c r="F32" s="75">
        <v>17023</v>
      </c>
      <c r="H32" s="75">
        <v>17403</v>
      </c>
      <c r="J32" s="75">
        <v>15416</v>
      </c>
      <c r="L32" s="74">
        <v>14973</v>
      </c>
      <c r="N32" s="74">
        <v>15340</v>
      </c>
      <c r="P32" s="74">
        <v>14901</v>
      </c>
      <c r="Q32" s="74"/>
      <c r="R32" s="75">
        <v>15739</v>
      </c>
      <c r="T32" s="74">
        <v>14213</v>
      </c>
      <c r="V32" s="74">
        <v>12347</v>
      </c>
      <c r="X32" s="74">
        <v>10644</v>
      </c>
    </row>
    <row r="33" spans="1:24" x14ac:dyDescent="0.35">
      <c r="B33" s="66" t="s">
        <v>24</v>
      </c>
      <c r="F33" s="79">
        <v>96824</v>
      </c>
      <c r="H33" s="79">
        <v>109119</v>
      </c>
      <c r="J33" s="79">
        <v>113939</v>
      </c>
      <c r="L33" s="78">
        <v>121761</v>
      </c>
      <c r="N33" s="78">
        <v>113915</v>
      </c>
      <c r="P33" s="78">
        <v>107536</v>
      </c>
      <c r="Q33" s="74"/>
      <c r="R33" s="79">
        <v>113381</v>
      </c>
      <c r="T33" s="78">
        <v>110596</v>
      </c>
      <c r="V33" s="78">
        <v>99547</v>
      </c>
      <c r="X33" s="78">
        <v>95761</v>
      </c>
    </row>
    <row r="34" spans="1:24" x14ac:dyDescent="0.35">
      <c r="C34" s="66" t="s">
        <v>25</v>
      </c>
      <c r="F34" s="75">
        <v>327630</v>
      </c>
      <c r="H34" s="75">
        <v>344453</v>
      </c>
      <c r="J34" s="75">
        <v>330493</v>
      </c>
      <c r="L34" s="74">
        <v>342800</v>
      </c>
      <c r="N34" s="74">
        <v>345588</v>
      </c>
      <c r="P34" s="74">
        <v>325473</v>
      </c>
      <c r="Q34" s="74"/>
      <c r="R34" s="75">
        <v>341073</v>
      </c>
      <c r="T34" s="74">
        <v>504315</v>
      </c>
      <c r="V34" s="74">
        <v>272574</v>
      </c>
      <c r="X34" s="74">
        <v>293099</v>
      </c>
    </row>
    <row r="35" spans="1:24" x14ac:dyDescent="0.35">
      <c r="F35" s="75"/>
      <c r="H35" s="75"/>
      <c r="J35" s="75"/>
      <c r="L35" s="74"/>
      <c r="N35" s="74"/>
      <c r="P35" s="74"/>
      <c r="Q35" s="74"/>
      <c r="R35" s="75"/>
      <c r="T35" s="74"/>
      <c r="V35" s="74"/>
      <c r="X35" s="74"/>
    </row>
    <row r="36" spans="1:24" x14ac:dyDescent="0.35">
      <c r="A36" s="66" t="s">
        <v>26</v>
      </c>
      <c r="F36" s="75">
        <v>369035</v>
      </c>
      <c r="H36" s="75">
        <v>350217</v>
      </c>
      <c r="J36" s="75">
        <v>306270</v>
      </c>
      <c r="L36" s="74">
        <v>225764</v>
      </c>
      <c r="N36" s="74">
        <v>216332</v>
      </c>
      <c r="P36" s="74">
        <v>206908</v>
      </c>
      <c r="Q36" s="74"/>
      <c r="R36" s="75">
        <v>197482</v>
      </c>
      <c r="T36" s="74">
        <v>0</v>
      </c>
      <c r="V36" s="74">
        <v>333979</v>
      </c>
      <c r="X36" s="74">
        <v>332428</v>
      </c>
    </row>
    <row r="37" spans="1:24" x14ac:dyDescent="0.35">
      <c r="A37" s="66" t="s">
        <v>27</v>
      </c>
      <c r="F37" s="75">
        <v>0</v>
      </c>
      <c r="H37" s="75">
        <v>0</v>
      </c>
      <c r="J37" s="75">
        <v>0</v>
      </c>
      <c r="L37" s="74">
        <v>5496</v>
      </c>
      <c r="N37" s="74">
        <v>4178</v>
      </c>
      <c r="P37" s="74">
        <v>5052</v>
      </c>
      <c r="Q37" s="74"/>
      <c r="R37" s="75">
        <v>5295</v>
      </c>
      <c r="T37" s="74">
        <v>5927</v>
      </c>
      <c r="V37" s="74">
        <v>6170</v>
      </c>
      <c r="X37" s="74">
        <v>5587</v>
      </c>
    </row>
    <row r="38" spans="1:24" x14ac:dyDescent="0.35">
      <c r="A38" s="98" t="s">
        <v>28</v>
      </c>
      <c r="B38" s="98"/>
      <c r="C38" s="98"/>
      <c r="D38" s="98"/>
      <c r="E38" s="83"/>
      <c r="F38" s="75">
        <v>0</v>
      </c>
      <c r="G38" s="83"/>
      <c r="H38" s="75">
        <v>0</v>
      </c>
      <c r="I38" s="83"/>
      <c r="J38" s="75">
        <v>0</v>
      </c>
      <c r="K38" s="83"/>
      <c r="L38" s="74">
        <v>47854</v>
      </c>
      <c r="M38" s="83"/>
      <c r="N38" s="74">
        <v>50582</v>
      </c>
      <c r="O38" s="83"/>
      <c r="P38" s="74">
        <v>49855</v>
      </c>
      <c r="Q38" s="74"/>
      <c r="R38" s="75">
        <v>53337</v>
      </c>
      <c r="S38" s="83"/>
      <c r="T38" s="74">
        <v>56204</v>
      </c>
      <c r="U38" s="83"/>
      <c r="V38" s="74">
        <v>0</v>
      </c>
      <c r="W38" s="83"/>
      <c r="X38" s="74">
        <v>0</v>
      </c>
    </row>
    <row r="39" spans="1:24" x14ac:dyDescent="0.35">
      <c r="A39" s="66" t="s">
        <v>29</v>
      </c>
      <c r="F39" s="75">
        <v>72614</v>
      </c>
      <c r="H39" s="75">
        <v>55196</v>
      </c>
      <c r="J39" s="75">
        <v>46183</v>
      </c>
      <c r="L39" s="74">
        <v>43367</v>
      </c>
      <c r="N39" s="74">
        <v>41827</v>
      </c>
      <c r="P39" s="74">
        <v>38282</v>
      </c>
      <c r="Q39" s="74"/>
      <c r="R39" s="75">
        <v>38711</v>
      </c>
      <c r="T39" s="74">
        <v>36768</v>
      </c>
      <c r="V39" s="74">
        <v>34858</v>
      </c>
      <c r="X39" s="74">
        <v>33249</v>
      </c>
    </row>
    <row r="40" spans="1:24" x14ac:dyDescent="0.35">
      <c r="A40" s="66" t="s">
        <v>30</v>
      </c>
      <c r="F40" s="75">
        <v>26010</v>
      </c>
      <c r="H40" s="75">
        <v>20619</v>
      </c>
      <c r="J40" s="75">
        <v>19254</v>
      </c>
      <c r="L40" s="74">
        <v>18356</v>
      </c>
      <c r="N40" s="74">
        <v>20045</v>
      </c>
      <c r="P40" s="74">
        <v>17865</v>
      </c>
      <c r="Q40" s="74"/>
      <c r="R40" s="75">
        <v>19218</v>
      </c>
      <c r="T40" s="74">
        <v>14019</v>
      </c>
      <c r="V40" s="74">
        <v>16632</v>
      </c>
      <c r="X40" s="74">
        <v>16751</v>
      </c>
    </row>
    <row r="41" spans="1:24" x14ac:dyDescent="0.35">
      <c r="A41" s="66" t="s">
        <v>14</v>
      </c>
      <c r="F41" s="75">
        <v>16842</v>
      </c>
      <c r="H41" s="75">
        <v>8116</v>
      </c>
      <c r="J41" s="75">
        <v>3750</v>
      </c>
      <c r="L41" s="74">
        <v>3757</v>
      </c>
      <c r="N41" s="74">
        <v>3756</v>
      </c>
      <c r="P41" s="74">
        <v>3729</v>
      </c>
      <c r="Q41" s="74"/>
      <c r="R41" s="75">
        <v>5616</v>
      </c>
      <c r="T41" s="74">
        <v>5616</v>
      </c>
      <c r="V41" s="74">
        <v>5616</v>
      </c>
      <c r="X41" s="74">
        <v>5616</v>
      </c>
    </row>
    <row r="42" spans="1:24" x14ac:dyDescent="0.35">
      <c r="A42" s="66" t="s">
        <v>31</v>
      </c>
      <c r="F42" s="79">
        <v>48281</v>
      </c>
      <c r="H42" s="79">
        <v>41970</v>
      </c>
      <c r="J42" s="79">
        <v>31187</v>
      </c>
      <c r="L42" s="78">
        <v>31338</v>
      </c>
      <c r="N42" s="78">
        <v>30641</v>
      </c>
      <c r="P42" s="78">
        <v>30523</v>
      </c>
      <c r="Q42" s="74"/>
      <c r="R42" s="79">
        <v>30658</v>
      </c>
      <c r="T42" s="78">
        <v>30953</v>
      </c>
      <c r="V42" s="78">
        <v>30601</v>
      </c>
      <c r="X42" s="78">
        <v>32495</v>
      </c>
    </row>
    <row r="43" spans="1:24" x14ac:dyDescent="0.35">
      <c r="D43" s="66" t="s">
        <v>32</v>
      </c>
      <c r="F43" s="79">
        <v>860412</v>
      </c>
      <c r="H43" s="79">
        <v>820571</v>
      </c>
      <c r="J43" s="79">
        <v>737137</v>
      </c>
      <c r="L43" s="78">
        <v>718732</v>
      </c>
      <c r="N43" s="78">
        <v>712949</v>
      </c>
      <c r="P43" s="78">
        <v>677687</v>
      </c>
      <c r="Q43" s="74"/>
      <c r="R43" s="79">
        <v>691390</v>
      </c>
      <c r="T43" s="78">
        <v>653802</v>
      </c>
      <c r="V43" s="78">
        <v>700430</v>
      </c>
      <c r="X43" s="78">
        <v>719225</v>
      </c>
    </row>
    <row r="44" spans="1:24" x14ac:dyDescent="0.35">
      <c r="F44" s="75"/>
      <c r="H44" s="75"/>
      <c r="J44" s="75"/>
      <c r="L44" s="74"/>
      <c r="N44" s="74"/>
      <c r="P44" s="74"/>
      <c r="Q44" s="74"/>
      <c r="R44" s="75"/>
      <c r="T44" s="74"/>
      <c r="V44" s="74"/>
      <c r="X44" s="74"/>
    </row>
    <row r="45" spans="1:24" x14ac:dyDescent="0.35">
      <c r="A45" s="66" t="s">
        <v>33</v>
      </c>
      <c r="F45" s="75"/>
      <c r="H45" s="75"/>
      <c r="J45" s="75"/>
      <c r="L45" s="74"/>
      <c r="N45" s="74"/>
      <c r="P45" s="74"/>
      <c r="Q45" s="74"/>
      <c r="R45" s="75"/>
      <c r="T45" s="74"/>
      <c r="V45" s="74"/>
      <c r="X45" s="74"/>
    </row>
    <row r="46" spans="1:24" x14ac:dyDescent="0.35">
      <c r="F46" s="75"/>
      <c r="H46" s="75"/>
      <c r="J46" s="75"/>
      <c r="L46" s="74"/>
      <c r="N46" s="74"/>
      <c r="P46" s="74"/>
      <c r="Q46" s="74"/>
      <c r="R46" s="75"/>
      <c r="T46" s="74"/>
      <c r="V46" s="74"/>
      <c r="X46" s="74"/>
    </row>
    <row r="47" spans="1:24" x14ac:dyDescent="0.35">
      <c r="A47" s="66" t="s">
        <v>34</v>
      </c>
      <c r="F47" s="75"/>
      <c r="H47" s="75"/>
      <c r="J47" s="75"/>
      <c r="L47" s="74"/>
      <c r="N47" s="74"/>
      <c r="P47" s="74"/>
      <c r="Q47" s="74"/>
      <c r="R47" s="75"/>
      <c r="T47" s="74"/>
      <c r="V47" s="74"/>
      <c r="X47" s="74"/>
    </row>
    <row r="48" spans="1:24" x14ac:dyDescent="0.35">
      <c r="B48" s="66" t="s">
        <v>35</v>
      </c>
      <c r="F48" s="75">
        <v>0</v>
      </c>
      <c r="H48" s="75">
        <v>0</v>
      </c>
      <c r="J48" s="75">
        <v>0</v>
      </c>
      <c r="L48" s="74">
        <v>0</v>
      </c>
      <c r="N48" s="74">
        <v>0</v>
      </c>
      <c r="P48" s="74">
        <v>0</v>
      </c>
      <c r="Q48" s="74"/>
      <c r="R48" s="75">
        <v>0</v>
      </c>
      <c r="T48" s="74">
        <v>0</v>
      </c>
      <c r="V48" s="74">
        <v>0</v>
      </c>
      <c r="X48" s="74">
        <v>0</v>
      </c>
    </row>
    <row r="49" spans="1:25" x14ac:dyDescent="0.35">
      <c r="B49" s="66" t="s">
        <v>36</v>
      </c>
      <c r="F49" s="75">
        <v>15</v>
      </c>
      <c r="H49" s="75">
        <v>15</v>
      </c>
      <c r="J49" s="75">
        <v>17</v>
      </c>
      <c r="L49" s="74">
        <v>17</v>
      </c>
      <c r="N49" s="74">
        <v>17</v>
      </c>
      <c r="P49" s="74">
        <v>17</v>
      </c>
      <c r="Q49" s="74"/>
      <c r="R49" s="75">
        <v>17</v>
      </c>
      <c r="T49" s="74">
        <v>17</v>
      </c>
      <c r="V49" s="74">
        <v>17</v>
      </c>
      <c r="X49" s="74">
        <v>17</v>
      </c>
    </row>
    <row r="50" spans="1:25" x14ac:dyDescent="0.35">
      <c r="B50" s="66" t="s">
        <v>37</v>
      </c>
      <c r="F50" s="75">
        <v>1870256</v>
      </c>
      <c r="H50" s="75">
        <v>1875234</v>
      </c>
      <c r="J50" s="75">
        <v>1941569</v>
      </c>
      <c r="L50" s="74">
        <v>1945525</v>
      </c>
      <c r="N50" s="74">
        <v>1950079</v>
      </c>
      <c r="P50" s="74">
        <v>1954586</v>
      </c>
      <c r="Q50" s="74"/>
      <c r="R50" s="75">
        <v>1958909</v>
      </c>
      <c r="T50" s="74">
        <v>1962602</v>
      </c>
      <c r="V50" s="74">
        <v>1964304</v>
      </c>
      <c r="X50" s="74">
        <v>1967952</v>
      </c>
    </row>
    <row r="51" spans="1:25" x14ac:dyDescent="0.35">
      <c r="B51" s="66" t="s">
        <v>38</v>
      </c>
      <c r="F51" s="75">
        <v>-1178476</v>
      </c>
      <c r="H51" s="75">
        <v>-1355661</v>
      </c>
      <c r="J51" s="75">
        <v>-1453744</v>
      </c>
      <c r="L51" s="74">
        <v>-1492049</v>
      </c>
      <c r="N51" s="74">
        <v>-1513528</v>
      </c>
      <c r="P51" s="74">
        <v>-1527029</v>
      </c>
      <c r="Q51" s="74"/>
      <c r="R51" s="75">
        <v>-1519950</v>
      </c>
      <c r="T51" s="74">
        <v>-1550311</v>
      </c>
      <c r="V51" s="74">
        <v>-1567127</v>
      </c>
      <c r="X51" s="74">
        <v>-1580549</v>
      </c>
    </row>
    <row r="52" spans="1:25" x14ac:dyDescent="0.35">
      <c r="B52" s="66" t="s">
        <v>39</v>
      </c>
      <c r="F52" s="75">
        <v>-4942</v>
      </c>
      <c r="H52" s="75">
        <v>7578</v>
      </c>
      <c r="J52" s="75">
        <v>30585</v>
      </c>
      <c r="L52" s="74">
        <v>19435</v>
      </c>
      <c r="N52" s="74">
        <v>17679</v>
      </c>
      <c r="P52" s="74">
        <v>16354</v>
      </c>
      <c r="Q52" s="74"/>
      <c r="R52" s="75">
        <v>13787</v>
      </c>
      <c r="T52" s="74">
        <v>12350</v>
      </c>
      <c r="V52" s="74">
        <v>7828</v>
      </c>
      <c r="X52" s="74">
        <v>8114</v>
      </c>
    </row>
    <row r="53" spans="1:25" x14ac:dyDescent="0.35">
      <c r="D53" s="66" t="s">
        <v>40</v>
      </c>
      <c r="F53" s="85">
        <v>686853</v>
      </c>
      <c r="H53" s="85">
        <v>527166</v>
      </c>
      <c r="J53" s="85">
        <v>518427</v>
      </c>
      <c r="L53" s="84">
        <v>472928</v>
      </c>
      <c r="N53" s="84">
        <v>454247</v>
      </c>
      <c r="P53" s="84">
        <v>443928</v>
      </c>
      <c r="Q53" s="74"/>
      <c r="R53" s="85">
        <v>452763</v>
      </c>
      <c r="T53" s="84">
        <v>424658</v>
      </c>
      <c r="V53" s="84">
        <v>405022</v>
      </c>
      <c r="X53" s="84">
        <v>395534</v>
      </c>
    </row>
    <row r="54" spans="1:25" ht="13.3" thickBot="1" x14ac:dyDescent="0.4">
      <c r="F54" s="81">
        <v>1547265</v>
      </c>
      <c r="H54" s="81">
        <v>1347737</v>
      </c>
      <c r="J54" s="81">
        <v>1255564</v>
      </c>
      <c r="L54" s="80">
        <v>1191660</v>
      </c>
      <c r="N54" s="80">
        <v>1167196</v>
      </c>
      <c r="P54" s="80">
        <v>1121615</v>
      </c>
      <c r="Q54" s="74"/>
      <c r="R54" s="81">
        <v>1144153</v>
      </c>
      <c r="T54" s="80">
        <v>1078460</v>
      </c>
      <c r="V54" s="80">
        <v>1105452</v>
      </c>
      <c r="X54" s="80">
        <v>1114759</v>
      </c>
    </row>
    <row r="55" spans="1:25" ht="13.75" thickTop="1" thickBot="1" x14ac:dyDescent="0.4">
      <c r="F55" s="86"/>
      <c r="H55" s="86"/>
      <c r="J55" s="86"/>
      <c r="L55" s="76"/>
      <c r="N55" s="76"/>
      <c r="P55" s="76"/>
      <c r="Q55" s="74"/>
      <c r="R55" s="86"/>
      <c r="T55" s="76"/>
      <c r="V55" s="76"/>
      <c r="X55" s="76"/>
    </row>
    <row r="56" spans="1:25" x14ac:dyDescent="0.35">
      <c r="F56" s="74"/>
      <c r="H56" s="74"/>
      <c r="J56" s="74"/>
      <c r="L56" s="74"/>
      <c r="N56" s="74"/>
      <c r="P56" s="74"/>
      <c r="Q56" s="74"/>
      <c r="R56" s="74"/>
      <c r="T56" s="74"/>
      <c r="V56" s="74"/>
      <c r="X56" s="74"/>
    </row>
    <row r="57" spans="1:25" x14ac:dyDescent="0.35">
      <c r="A57" s="87"/>
      <c r="B57" s="87"/>
      <c r="C57" s="87"/>
      <c r="D57" s="87"/>
      <c r="E57" s="87"/>
      <c r="G57" s="87"/>
      <c r="I57" s="87"/>
      <c r="K57" s="87"/>
      <c r="M57" s="87"/>
      <c r="O57" s="87"/>
      <c r="Q57" s="74"/>
      <c r="S57" s="87"/>
      <c r="U57" s="87"/>
      <c r="W57" s="87"/>
    </row>
    <row r="58" spans="1:25" x14ac:dyDescent="0.35">
      <c r="B58" s="88"/>
      <c r="C58" s="88"/>
      <c r="D58" s="88"/>
      <c r="E58" s="88"/>
      <c r="G58" s="88"/>
      <c r="I58" s="88"/>
      <c r="K58" s="88"/>
      <c r="M58" s="88"/>
      <c r="O58" s="88"/>
      <c r="Q58" s="74"/>
      <c r="S58" s="88"/>
      <c r="U58" s="88"/>
      <c r="W58" s="88"/>
    </row>
    <row r="59" spans="1:25" x14ac:dyDescent="0.35">
      <c r="F59" s="74"/>
      <c r="H59" s="74"/>
      <c r="I59" s="74"/>
      <c r="J59" s="74"/>
      <c r="K59" s="74"/>
      <c r="L59" s="74"/>
      <c r="M59" s="74"/>
      <c r="N59" s="74"/>
      <c r="O59" s="74"/>
      <c r="P59" s="74"/>
      <c r="Q59" s="74"/>
      <c r="R59" s="74"/>
      <c r="S59" s="74"/>
      <c r="T59" s="74"/>
      <c r="U59" s="74"/>
      <c r="V59" s="74"/>
      <c r="W59" s="74"/>
      <c r="X59" s="74"/>
      <c r="Y59" s="74"/>
    </row>
    <row r="60" spans="1:25" x14ac:dyDescent="0.35">
      <c r="F60" s="74"/>
      <c r="H60" s="74"/>
      <c r="J60" s="74"/>
      <c r="L60" s="74"/>
      <c r="N60" s="74"/>
      <c r="P60" s="74"/>
      <c r="Q60" s="74"/>
      <c r="R60" s="74"/>
      <c r="T60" s="74"/>
      <c r="V60" s="74"/>
      <c r="X60" s="74"/>
    </row>
    <row r="61" spans="1:25" x14ac:dyDescent="0.35">
      <c r="F61" s="89"/>
      <c r="H61" s="89"/>
      <c r="J61" s="89"/>
      <c r="L61" s="89"/>
      <c r="N61" s="89"/>
      <c r="P61" s="89"/>
      <c r="Q61" s="74"/>
      <c r="R61" s="89"/>
      <c r="T61" s="89"/>
      <c r="V61" s="89"/>
      <c r="X61" s="89"/>
    </row>
    <row r="62" spans="1:25" x14ac:dyDescent="0.35">
      <c r="F62" s="74"/>
      <c r="H62" s="74"/>
      <c r="J62" s="74"/>
      <c r="P62" s="74"/>
      <c r="Q62" s="74"/>
      <c r="R62" s="74"/>
    </row>
    <row r="63" spans="1:25" x14ac:dyDescent="0.35">
      <c r="F63" s="74"/>
      <c r="H63" s="74"/>
      <c r="J63" s="74"/>
      <c r="P63" s="74"/>
      <c r="Q63" s="74"/>
      <c r="R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C141"/>
  <sheetViews>
    <sheetView showGridLines="0" zoomScale="90" zoomScaleNormal="90" zoomScaleSheetLayoutView="70" workbookViewId="0">
      <pane xSplit="5" ySplit="9" topLeftCell="U31" activePane="bottomRight" state="frozen"/>
      <selection pane="topRight" activeCell="E10" sqref="E10"/>
      <selection pane="bottomLeft" activeCell="E10" sqref="E10"/>
      <selection pane="bottomRight"/>
    </sheetView>
  </sheetViews>
  <sheetFormatPr defaultColWidth="10.36328125" defaultRowHeight="12.9" x14ac:dyDescent="0.35"/>
  <cols>
    <col min="1" max="4" width="3" style="66" customWidth="1"/>
    <col min="5" max="5" width="89.6328125" style="66" customWidth="1"/>
    <col min="6" max="6" width="3.453125" style="66" customWidth="1"/>
    <col min="7" max="7" width="15.81640625" style="66" customWidth="1"/>
    <col min="8" max="8" width="2.1796875" style="66" customWidth="1"/>
    <col min="9" max="9" width="15.81640625" style="66" customWidth="1"/>
    <col min="10" max="10" width="2.1796875" style="66" customWidth="1"/>
    <col min="11" max="11" width="15.81640625" style="66" customWidth="1"/>
    <col min="12" max="12" width="2.1796875" style="66" customWidth="1"/>
    <col min="13" max="13" width="15.81640625" style="66" customWidth="1"/>
    <col min="14" max="14" width="2.1796875" style="66" customWidth="1"/>
    <col min="15" max="15" width="15.81640625" style="66" customWidth="1"/>
    <col min="16" max="16" width="2.1796875" style="66" customWidth="1"/>
    <col min="17" max="17" width="15.81640625" style="66" customWidth="1"/>
    <col min="18" max="18" width="2.1796875" style="66" customWidth="1"/>
    <col min="19" max="19" width="15.81640625" style="66" customWidth="1"/>
    <col min="20" max="20" width="2.1796875" style="66" customWidth="1"/>
    <col min="21" max="21" width="15.81640625" style="66" customWidth="1"/>
    <col min="22" max="22" width="4" style="66" customWidth="1"/>
    <col min="23" max="23" width="15.81640625" style="66" customWidth="1"/>
    <col min="24" max="24" width="2.1796875" style="66" customWidth="1"/>
    <col min="25" max="25" width="15.81640625" style="66" customWidth="1"/>
    <col min="26" max="26" width="2.1796875" style="66" customWidth="1"/>
    <col min="27" max="27" width="15.81640625" style="66" customWidth="1"/>
    <col min="28" max="28" width="2.1796875" style="66" customWidth="1"/>
    <col min="29" max="29" width="15.81640625" style="66" customWidth="1"/>
    <col min="30" max="16384" width="10.36328125" style="66"/>
  </cols>
  <sheetData>
    <row r="1" spans="1:29" ht="14.15" x14ac:dyDescent="0.35">
      <c r="A1" s="64" t="s">
        <v>0</v>
      </c>
      <c r="B1" s="65"/>
      <c r="C1" s="65"/>
      <c r="D1" s="65"/>
      <c r="E1" s="65"/>
      <c r="F1" s="65"/>
      <c r="G1" s="65"/>
      <c r="I1" s="65"/>
      <c r="K1" s="65"/>
      <c r="M1" s="65"/>
      <c r="O1" s="65"/>
      <c r="Q1" s="65"/>
      <c r="S1" s="65"/>
      <c r="U1" s="65"/>
      <c r="W1" s="65"/>
      <c r="Y1" s="65"/>
      <c r="AA1" s="65"/>
      <c r="AC1" s="65"/>
    </row>
    <row r="2" spans="1:29" ht="14.15" x14ac:dyDescent="0.35">
      <c r="A2" s="64" t="s">
        <v>41</v>
      </c>
      <c r="B2" s="65"/>
      <c r="C2" s="65"/>
      <c r="D2" s="65"/>
      <c r="E2" s="65"/>
      <c r="F2" s="65"/>
      <c r="G2" s="65"/>
      <c r="I2" s="65"/>
      <c r="K2" s="65"/>
      <c r="M2" s="65"/>
      <c r="O2" s="65"/>
      <c r="Q2" s="65"/>
      <c r="S2" s="65"/>
      <c r="U2" s="65"/>
      <c r="W2" s="65"/>
      <c r="Y2" s="65"/>
      <c r="AA2" s="65"/>
      <c r="AC2" s="65"/>
    </row>
    <row r="3" spans="1:29" ht="14.15" x14ac:dyDescent="0.35">
      <c r="A3" s="64" t="s">
        <v>2</v>
      </c>
      <c r="B3" s="65"/>
      <c r="C3" s="65"/>
      <c r="D3" s="65"/>
      <c r="E3" s="65"/>
      <c r="F3" s="65"/>
      <c r="G3" s="65"/>
      <c r="I3" s="65"/>
      <c r="K3" s="65"/>
      <c r="M3" s="65"/>
      <c r="O3" s="65"/>
      <c r="Q3" s="65"/>
      <c r="S3" s="65"/>
      <c r="U3" s="65"/>
      <c r="W3" s="65"/>
      <c r="Y3" s="65"/>
      <c r="AA3" s="65"/>
      <c r="AC3" s="65"/>
    </row>
    <row r="4" spans="1:29" ht="14.15" x14ac:dyDescent="0.35">
      <c r="A4" s="64"/>
      <c r="B4" s="65"/>
      <c r="C4" s="65"/>
      <c r="D4" s="65"/>
      <c r="E4" s="65"/>
      <c r="F4" s="65"/>
      <c r="G4" s="65"/>
      <c r="I4" s="65"/>
      <c r="K4" s="65"/>
      <c r="M4" s="65"/>
      <c r="O4" s="65"/>
      <c r="Q4" s="65"/>
      <c r="S4" s="65"/>
      <c r="U4" s="65"/>
      <c r="W4" s="65"/>
      <c r="Y4" s="65"/>
      <c r="AA4" s="65"/>
      <c r="AC4" s="65"/>
    </row>
    <row r="5" spans="1:29" ht="14.6" thickBot="1" x14ac:dyDescent="0.4">
      <c r="A5" s="64"/>
      <c r="B5" s="65"/>
      <c r="C5" s="65"/>
      <c r="D5" s="65"/>
      <c r="E5" s="65"/>
      <c r="F5" s="65"/>
      <c r="G5" s="65"/>
      <c r="I5" s="65"/>
      <c r="K5" s="65"/>
      <c r="M5" s="65"/>
      <c r="O5" s="65"/>
      <c r="Q5" s="65"/>
      <c r="S5" s="65"/>
      <c r="U5" s="65"/>
      <c r="W5" s="65"/>
      <c r="Y5" s="65"/>
      <c r="AA5" s="65"/>
      <c r="AC5" s="65"/>
    </row>
    <row r="6" spans="1:29" x14ac:dyDescent="0.35">
      <c r="A6" s="65"/>
      <c r="B6" s="65"/>
      <c r="C6" s="65"/>
      <c r="D6" s="65"/>
      <c r="E6" s="65"/>
      <c r="F6" s="65"/>
      <c r="G6" s="90" t="s">
        <v>42</v>
      </c>
      <c r="I6" s="90" t="s">
        <v>42</v>
      </c>
      <c r="K6" s="90" t="s">
        <v>42</v>
      </c>
      <c r="M6" s="65" t="s">
        <v>43</v>
      </c>
      <c r="O6" s="65" t="s">
        <v>43</v>
      </c>
      <c r="Q6" s="65" t="s">
        <v>43</v>
      </c>
      <c r="S6" s="65" t="s">
        <v>43</v>
      </c>
      <c r="U6" s="90" t="s">
        <v>42</v>
      </c>
      <c r="W6" s="65" t="s">
        <v>43</v>
      </c>
      <c r="Y6" s="65" t="s">
        <v>43</v>
      </c>
      <c r="AA6" s="65" t="s">
        <v>43</v>
      </c>
      <c r="AC6" s="90" t="s">
        <v>44</v>
      </c>
    </row>
    <row r="7" spans="1:29" x14ac:dyDescent="0.35">
      <c r="A7" s="91"/>
      <c r="G7" s="92" t="s">
        <v>45</v>
      </c>
      <c r="I7" s="92" t="s">
        <v>45</v>
      </c>
      <c r="K7" s="92" t="s">
        <v>45</v>
      </c>
      <c r="M7" s="65" t="s">
        <v>45</v>
      </c>
      <c r="O7" s="65" t="s">
        <v>45</v>
      </c>
      <c r="Q7" s="65" t="s">
        <v>45</v>
      </c>
      <c r="S7" s="65" t="s">
        <v>45</v>
      </c>
      <c r="U7" s="92" t="s">
        <v>45</v>
      </c>
      <c r="W7" s="65" t="s">
        <v>45</v>
      </c>
      <c r="Y7" s="65" t="s">
        <v>45</v>
      </c>
      <c r="AA7" s="65" t="s">
        <v>45</v>
      </c>
      <c r="AC7" s="92" t="s">
        <v>45</v>
      </c>
    </row>
    <row r="8" spans="1:29" s="68" customFormat="1" x14ac:dyDescent="0.35">
      <c r="G8" s="93">
        <v>45291</v>
      </c>
      <c r="I8" s="93">
        <v>45291</v>
      </c>
      <c r="K8" s="93">
        <v>45291</v>
      </c>
      <c r="M8" s="68">
        <v>45016</v>
      </c>
      <c r="O8" s="68">
        <v>45107</v>
      </c>
      <c r="Q8" s="68">
        <v>45199</v>
      </c>
      <c r="S8" s="68">
        <v>45291</v>
      </c>
      <c r="U8" s="93">
        <v>45291</v>
      </c>
      <c r="W8" s="68">
        <v>45016</v>
      </c>
      <c r="Y8" s="68">
        <v>45473</v>
      </c>
      <c r="AA8" s="68">
        <v>45565</v>
      </c>
      <c r="AC8" s="93">
        <v>45565</v>
      </c>
    </row>
    <row r="9" spans="1:29" x14ac:dyDescent="0.35">
      <c r="G9" s="44">
        <v>2020</v>
      </c>
      <c r="I9" s="44">
        <v>2021</v>
      </c>
      <c r="K9" s="44">
        <v>2022</v>
      </c>
      <c r="M9" s="43">
        <v>2023</v>
      </c>
      <c r="O9" s="43">
        <v>2023</v>
      </c>
      <c r="Q9" s="43">
        <v>2023</v>
      </c>
      <c r="S9" s="43">
        <v>2023</v>
      </c>
      <c r="U9" s="44">
        <v>2023</v>
      </c>
      <c r="W9" s="43">
        <v>2024</v>
      </c>
      <c r="Y9" s="43">
        <v>2024</v>
      </c>
      <c r="AA9" s="43">
        <v>2024</v>
      </c>
      <c r="AC9" s="44">
        <v>2024</v>
      </c>
    </row>
    <row r="10" spans="1:29" x14ac:dyDescent="0.35">
      <c r="A10" s="66" t="s">
        <v>46</v>
      </c>
      <c r="G10" s="73"/>
      <c r="I10" s="73"/>
      <c r="K10" s="73"/>
      <c r="U10" s="73"/>
      <c r="AC10" s="73"/>
    </row>
    <row r="11" spans="1:29" x14ac:dyDescent="0.35">
      <c r="B11" s="66" t="s">
        <v>47</v>
      </c>
      <c r="G11" s="77">
        <v>88591</v>
      </c>
      <c r="I11" s="77">
        <v>-177185</v>
      </c>
      <c r="K11" s="77">
        <v>-98083</v>
      </c>
      <c r="M11" s="76">
        <v>-38305</v>
      </c>
      <c r="O11" s="76">
        <v>-21479</v>
      </c>
      <c r="Q11" s="76">
        <v>-13501</v>
      </c>
      <c r="S11" s="76">
        <v>7079</v>
      </c>
      <c r="U11" s="77">
        <v>-66206</v>
      </c>
      <c r="W11" s="76">
        <v>-30361</v>
      </c>
      <c r="Y11" s="76">
        <v>-16816</v>
      </c>
      <c r="AA11" s="76">
        <f>AC11-SUM(W11:Y11)</f>
        <v>-13422</v>
      </c>
      <c r="AC11" s="77">
        <v>-60599</v>
      </c>
    </row>
    <row r="12" spans="1:29" ht="13.4" customHeight="1" x14ac:dyDescent="0.35">
      <c r="B12" s="99" t="s">
        <v>48</v>
      </c>
      <c r="C12" s="100"/>
      <c r="D12" s="100"/>
      <c r="E12" s="100"/>
      <c r="F12" s="95"/>
      <c r="G12" s="75"/>
      <c r="I12" s="75"/>
      <c r="K12" s="75"/>
      <c r="M12" s="74"/>
      <c r="O12" s="74"/>
      <c r="Q12" s="74"/>
      <c r="S12" s="74"/>
      <c r="U12" s="75"/>
      <c r="W12" s="74"/>
      <c r="Y12" s="74"/>
      <c r="AA12" s="74"/>
      <c r="AC12" s="75"/>
    </row>
    <row r="13" spans="1:29" x14ac:dyDescent="0.35">
      <c r="C13" s="66" t="s">
        <v>49</v>
      </c>
      <c r="G13" s="75">
        <v>17188</v>
      </c>
      <c r="I13" s="75">
        <v>16962</v>
      </c>
      <c r="K13" s="75">
        <v>15295</v>
      </c>
      <c r="M13" s="74">
        <v>3510</v>
      </c>
      <c r="O13" s="74">
        <v>3549</v>
      </c>
      <c r="Q13" s="74">
        <v>3544</v>
      </c>
      <c r="S13" s="74">
        <v>3502</v>
      </c>
      <c r="U13" s="75">
        <v>14105</v>
      </c>
      <c r="W13" s="74">
        <v>3394</v>
      </c>
      <c r="Y13" s="74">
        <v>3376</v>
      </c>
      <c r="AA13" s="74">
        <f t="shared" ref="AA13:AA36" si="0">AC13-SUM(W13:Y13)</f>
        <v>3361</v>
      </c>
      <c r="AC13" s="75">
        <v>10131</v>
      </c>
    </row>
    <row r="14" spans="1:29" x14ac:dyDescent="0.35">
      <c r="C14" s="66" t="s">
        <v>50</v>
      </c>
      <c r="G14" s="75">
        <v>60910</v>
      </c>
      <c r="I14" s="75">
        <v>66626</v>
      </c>
      <c r="K14" s="75">
        <v>61188</v>
      </c>
      <c r="M14" s="74">
        <v>14653</v>
      </c>
      <c r="O14" s="74">
        <v>14699</v>
      </c>
      <c r="Q14" s="74">
        <v>14373</v>
      </c>
      <c r="S14" s="74">
        <v>13166</v>
      </c>
      <c r="U14" s="75">
        <v>56891</v>
      </c>
      <c r="W14" s="74">
        <v>13257</v>
      </c>
      <c r="Y14" s="74">
        <v>13040</v>
      </c>
      <c r="AA14" s="74">
        <f t="shared" si="0"/>
        <v>12780</v>
      </c>
      <c r="AC14" s="75">
        <v>39077</v>
      </c>
    </row>
    <row r="15" spans="1:29" x14ac:dyDescent="0.35">
      <c r="C15" s="66" t="s">
        <v>51</v>
      </c>
      <c r="G15" s="75">
        <v>5673</v>
      </c>
      <c r="I15" s="75">
        <v>4763</v>
      </c>
      <c r="K15" s="75">
        <v>2308</v>
      </c>
      <c r="M15" s="74">
        <v>1065</v>
      </c>
      <c r="O15" s="74">
        <v>728</v>
      </c>
      <c r="Q15" s="74">
        <v>724</v>
      </c>
      <c r="S15" s="74">
        <v>724</v>
      </c>
      <c r="U15" s="75">
        <v>3241</v>
      </c>
      <c r="W15" s="74">
        <v>716</v>
      </c>
      <c r="Y15" s="74">
        <v>2729</v>
      </c>
      <c r="AA15" s="74">
        <f t="shared" si="0"/>
        <v>692</v>
      </c>
      <c r="AC15" s="75">
        <v>4137</v>
      </c>
    </row>
    <row r="16" spans="1:29" x14ac:dyDescent="0.35">
      <c r="C16" s="66" t="s">
        <v>52</v>
      </c>
      <c r="G16" s="75">
        <v>0</v>
      </c>
      <c r="I16" s="75">
        <v>0</v>
      </c>
      <c r="K16" s="75">
        <v>0</v>
      </c>
      <c r="M16" s="74">
        <v>0</v>
      </c>
      <c r="O16" s="74">
        <v>-2062</v>
      </c>
      <c r="Q16" s="74">
        <v>-1756</v>
      </c>
      <c r="S16" s="74">
        <v>-1757</v>
      </c>
      <c r="U16" s="75">
        <v>-5575</v>
      </c>
      <c r="W16" s="74">
        <v>-1756</v>
      </c>
      <c r="Y16" s="74">
        <v>-6440</v>
      </c>
      <c r="AA16" s="74">
        <f t="shared" si="0"/>
        <v>0</v>
      </c>
      <c r="AC16" s="75">
        <v>-8196</v>
      </c>
    </row>
    <row r="17" spans="3:29" x14ac:dyDescent="0.35">
      <c r="C17" s="66" t="s">
        <v>53</v>
      </c>
      <c r="G17" s="75">
        <v>13899</v>
      </c>
      <c r="I17" s="75">
        <v>19418</v>
      </c>
      <c r="K17" s="75">
        <v>18707</v>
      </c>
      <c r="M17" s="74">
        <v>5848</v>
      </c>
      <c r="O17" s="74">
        <v>6116</v>
      </c>
      <c r="Q17" s="74">
        <v>4950</v>
      </c>
      <c r="S17" s="74">
        <v>4892</v>
      </c>
      <c r="U17" s="75">
        <v>21806</v>
      </c>
      <c r="W17" s="74">
        <v>4522</v>
      </c>
      <c r="Y17" s="74">
        <v>3494</v>
      </c>
      <c r="AA17" s="74">
        <f t="shared" si="0"/>
        <v>4045</v>
      </c>
      <c r="AC17" s="75">
        <v>12061</v>
      </c>
    </row>
    <row r="18" spans="3:29" x14ac:dyDescent="0.35">
      <c r="C18" s="66" t="s">
        <v>54</v>
      </c>
      <c r="G18" s="75">
        <v>0</v>
      </c>
      <c r="I18" s="75">
        <v>116000</v>
      </c>
      <c r="K18" s="75">
        <v>0</v>
      </c>
      <c r="M18" s="74">
        <v>0</v>
      </c>
      <c r="O18" s="74">
        <v>0</v>
      </c>
      <c r="Q18" s="74">
        <v>0</v>
      </c>
      <c r="S18" s="74">
        <v>0</v>
      </c>
      <c r="U18" s="75">
        <v>0</v>
      </c>
      <c r="W18" s="74">
        <v>0</v>
      </c>
      <c r="Y18" s="74">
        <v>0</v>
      </c>
      <c r="AA18" s="74">
        <f t="shared" si="0"/>
        <v>0</v>
      </c>
      <c r="AC18" s="75">
        <v>0</v>
      </c>
    </row>
    <row r="19" spans="3:29" x14ac:dyDescent="0.35">
      <c r="C19" s="66" t="s">
        <v>14</v>
      </c>
      <c r="G19" s="75">
        <v>-4616</v>
      </c>
      <c r="I19" s="75">
        <v>-45596</v>
      </c>
      <c r="K19" s="75">
        <v>-18251</v>
      </c>
      <c r="M19" s="74">
        <v>-6048</v>
      </c>
      <c r="O19" s="74">
        <v>-898</v>
      </c>
      <c r="Q19" s="74">
        <v>3329</v>
      </c>
      <c r="S19" s="74">
        <v>-5579</v>
      </c>
      <c r="U19" s="75">
        <v>-9196</v>
      </c>
      <c r="W19" s="74">
        <v>-2620</v>
      </c>
      <c r="Y19" s="74">
        <v>-5484</v>
      </c>
      <c r="AA19" s="74">
        <f t="shared" si="0"/>
        <v>-6510</v>
      </c>
      <c r="AC19" s="75">
        <v>-14614</v>
      </c>
    </row>
    <row r="20" spans="3:29" x14ac:dyDescent="0.35">
      <c r="C20" s="66" t="s">
        <v>55</v>
      </c>
      <c r="G20" s="75">
        <v>-83552</v>
      </c>
      <c r="I20" s="75">
        <v>-2772</v>
      </c>
      <c r="K20" s="75">
        <v>-62</v>
      </c>
      <c r="M20" s="74">
        <v>0</v>
      </c>
      <c r="O20" s="74">
        <v>0</v>
      </c>
      <c r="Q20" s="74">
        <v>0</v>
      </c>
      <c r="S20" s="74">
        <v>0</v>
      </c>
      <c r="U20" s="75">
        <v>0</v>
      </c>
      <c r="W20" s="74">
        <v>0</v>
      </c>
      <c r="Y20" s="74">
        <v>0</v>
      </c>
      <c r="AA20" s="74">
        <f t="shared" si="0"/>
        <v>0</v>
      </c>
      <c r="AC20" s="75">
        <v>0</v>
      </c>
    </row>
    <row r="21" spans="3:29" x14ac:dyDescent="0.35">
      <c r="C21" s="66" t="s">
        <v>56</v>
      </c>
      <c r="G21" s="75">
        <v>-30296</v>
      </c>
      <c r="I21" s="75">
        <v>71252</v>
      </c>
      <c r="K21" s="75">
        <v>41291</v>
      </c>
      <c r="M21" s="74">
        <v>0</v>
      </c>
      <c r="O21" s="74">
        <v>0</v>
      </c>
      <c r="Q21" s="74">
        <v>0</v>
      </c>
      <c r="S21" s="74">
        <v>0</v>
      </c>
      <c r="U21" s="75">
        <v>0</v>
      </c>
      <c r="W21" s="74">
        <v>0</v>
      </c>
      <c r="Y21" s="74">
        <v>0</v>
      </c>
      <c r="AA21" s="74">
        <f t="shared" si="0"/>
        <v>0</v>
      </c>
      <c r="AC21" s="75">
        <v>0</v>
      </c>
    </row>
    <row r="22" spans="3:29" x14ac:dyDescent="0.35">
      <c r="C22" s="66" t="s">
        <v>57</v>
      </c>
      <c r="G22" s="75">
        <v>-70</v>
      </c>
      <c r="I22" s="75">
        <v>0</v>
      </c>
      <c r="K22" s="75">
        <v>0</v>
      </c>
      <c r="M22" s="74">
        <v>0</v>
      </c>
      <c r="O22" s="74">
        <v>0</v>
      </c>
      <c r="Q22" s="74">
        <v>0</v>
      </c>
      <c r="S22" s="74">
        <v>0</v>
      </c>
      <c r="U22" s="75">
        <v>0</v>
      </c>
      <c r="W22" s="74">
        <v>0</v>
      </c>
      <c r="Y22" s="74">
        <v>0</v>
      </c>
      <c r="AA22" s="74">
        <f t="shared" si="0"/>
        <v>0</v>
      </c>
      <c r="AC22" s="75">
        <v>0</v>
      </c>
    </row>
    <row r="23" spans="3:29" x14ac:dyDescent="0.35">
      <c r="C23" s="66" t="s">
        <v>58</v>
      </c>
      <c r="G23" s="75">
        <v>0</v>
      </c>
      <c r="I23" s="75">
        <v>0</v>
      </c>
      <c r="K23" s="75">
        <v>0</v>
      </c>
      <c r="M23" s="74">
        <v>-7301</v>
      </c>
      <c r="O23" s="74">
        <v>0</v>
      </c>
      <c r="Q23" s="74">
        <v>0</v>
      </c>
      <c r="S23" s="74">
        <v>0</v>
      </c>
      <c r="U23" s="75">
        <v>-7301</v>
      </c>
      <c r="W23" s="74">
        <v>0</v>
      </c>
      <c r="Y23" s="74">
        <v>0</v>
      </c>
      <c r="AA23" s="74">
        <f t="shared" si="0"/>
        <v>0</v>
      </c>
      <c r="AC23" s="75">
        <v>0</v>
      </c>
    </row>
    <row r="24" spans="3:29" x14ac:dyDescent="0.35">
      <c r="C24" s="66" t="s">
        <v>59</v>
      </c>
      <c r="G24" s="75">
        <v>0</v>
      </c>
      <c r="I24" s="75">
        <v>0</v>
      </c>
      <c r="K24" s="75">
        <v>0</v>
      </c>
      <c r="M24" s="74">
        <v>0</v>
      </c>
      <c r="O24" s="74">
        <v>-1318</v>
      </c>
      <c r="Q24" s="74">
        <v>874</v>
      </c>
      <c r="S24" s="74">
        <v>243</v>
      </c>
      <c r="U24" s="75">
        <v>-201</v>
      </c>
      <c r="W24" s="74">
        <v>632</v>
      </c>
      <c r="Y24" s="74">
        <v>243</v>
      </c>
      <c r="AA24" s="74">
        <f t="shared" si="0"/>
        <v>-583</v>
      </c>
      <c r="AC24" s="75">
        <v>292</v>
      </c>
    </row>
    <row r="25" spans="3:29" x14ac:dyDescent="0.35">
      <c r="C25" s="66" t="s">
        <v>60</v>
      </c>
      <c r="G25" s="75">
        <v>0</v>
      </c>
      <c r="I25" s="75">
        <v>0</v>
      </c>
      <c r="K25" s="75">
        <v>0</v>
      </c>
      <c r="M25" s="74">
        <v>0</v>
      </c>
      <c r="O25" s="74">
        <v>1456</v>
      </c>
      <c r="Q25" s="74">
        <v>-2028</v>
      </c>
      <c r="S25" s="74">
        <v>2120</v>
      </c>
      <c r="U25" s="75">
        <v>1548</v>
      </c>
      <c r="W25" s="74">
        <v>1512</v>
      </c>
      <c r="Y25" s="74">
        <v>6579</v>
      </c>
      <c r="AA25" s="74">
        <f t="shared" si="0"/>
        <v>0</v>
      </c>
      <c r="AC25" s="75">
        <v>8091</v>
      </c>
    </row>
    <row r="26" spans="3:29" x14ac:dyDescent="0.35">
      <c r="C26" s="66" t="s">
        <v>61</v>
      </c>
      <c r="G26" s="75">
        <v>0</v>
      </c>
      <c r="I26" s="75">
        <v>0</v>
      </c>
      <c r="K26" s="75">
        <v>0</v>
      </c>
      <c r="M26" s="74">
        <v>0</v>
      </c>
      <c r="O26" s="74">
        <v>1272</v>
      </c>
      <c r="Q26" s="74">
        <v>1301</v>
      </c>
      <c r="S26" s="74">
        <v>1362</v>
      </c>
      <c r="U26" s="75">
        <v>3935</v>
      </c>
      <c r="W26" s="74">
        <v>1355</v>
      </c>
      <c r="Y26" s="74">
        <v>1388</v>
      </c>
      <c r="AA26" s="74">
        <f t="shared" si="0"/>
        <v>0</v>
      </c>
      <c r="AC26" s="75">
        <v>2743</v>
      </c>
    </row>
    <row r="27" spans="3:29" x14ac:dyDescent="0.35">
      <c r="C27" s="66" t="s">
        <v>62</v>
      </c>
      <c r="G27" s="75">
        <v>0</v>
      </c>
      <c r="I27" s="75">
        <v>0</v>
      </c>
      <c r="K27" s="75">
        <v>0</v>
      </c>
      <c r="M27" s="74">
        <v>0</v>
      </c>
      <c r="O27" s="74">
        <v>0</v>
      </c>
      <c r="Q27" s="74">
        <v>0</v>
      </c>
      <c r="S27" s="74">
        <v>0</v>
      </c>
      <c r="U27" s="75">
        <v>0</v>
      </c>
      <c r="W27" s="74">
        <v>0</v>
      </c>
      <c r="Y27" s="74">
        <v>-6686</v>
      </c>
      <c r="AA27" s="74">
        <f t="shared" si="0"/>
        <v>0</v>
      </c>
      <c r="AC27" s="75">
        <v>-6686</v>
      </c>
    </row>
    <row r="28" spans="3:29" x14ac:dyDescent="0.35">
      <c r="C28" s="66" t="s">
        <v>63</v>
      </c>
      <c r="G28" s="75">
        <v>2961</v>
      </c>
      <c r="I28" s="75">
        <v>5002</v>
      </c>
      <c r="K28" s="75">
        <v>1576</v>
      </c>
      <c r="M28" s="74">
        <v>-2185</v>
      </c>
      <c r="O28" s="74">
        <v>1105</v>
      </c>
      <c r="Q28" s="74">
        <v>2254</v>
      </c>
      <c r="S28" s="74">
        <v>-1218</v>
      </c>
      <c r="U28" s="75">
        <v>-44</v>
      </c>
      <c r="W28" s="74">
        <v>1144</v>
      </c>
      <c r="Y28" s="74">
        <v>879</v>
      </c>
      <c r="AA28" s="74">
        <f t="shared" si="0"/>
        <v>-666</v>
      </c>
      <c r="AC28" s="75">
        <v>1357</v>
      </c>
    </row>
    <row r="29" spans="3:29" x14ac:dyDescent="0.35">
      <c r="C29" s="66" t="s">
        <v>64</v>
      </c>
      <c r="G29" s="73"/>
      <c r="I29" s="73"/>
      <c r="K29" s="73"/>
      <c r="U29" s="73"/>
      <c r="AC29" s="73"/>
    </row>
    <row r="30" spans="3:29" x14ac:dyDescent="0.35">
      <c r="D30" s="66" t="s">
        <v>65</v>
      </c>
      <c r="G30" s="75">
        <v>9578</v>
      </c>
      <c r="I30" s="75">
        <v>-47279</v>
      </c>
      <c r="K30" s="75">
        <v>14285</v>
      </c>
      <c r="M30" s="74">
        <v>19742</v>
      </c>
      <c r="O30" s="74">
        <v>1792</v>
      </c>
      <c r="Q30" s="74">
        <v>9811</v>
      </c>
      <c r="S30" s="74">
        <v>-25619</v>
      </c>
      <c r="U30" s="75">
        <v>5726</v>
      </c>
      <c r="W30" s="74">
        <v>55384</v>
      </c>
      <c r="Y30" s="74">
        <v>762</v>
      </c>
      <c r="AA30" s="74">
        <f t="shared" si="0"/>
        <v>-37250</v>
      </c>
      <c r="AC30" s="75">
        <v>18896</v>
      </c>
    </row>
    <row r="31" spans="3:29" x14ac:dyDescent="0.35">
      <c r="D31" s="66" t="s">
        <v>7</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f t="shared" si="0"/>
        <v>2775</v>
      </c>
      <c r="AB31" s="74"/>
      <c r="AC31" s="75">
        <v>-1630</v>
      </c>
    </row>
    <row r="32" spans="3:29" x14ac:dyDescent="0.35">
      <c r="D32" s="66" t="s">
        <v>66</v>
      </c>
      <c r="G32" s="75">
        <v>44343</v>
      </c>
      <c r="I32" s="75">
        <v>9958</v>
      </c>
      <c r="K32" s="75">
        <v>2109</v>
      </c>
      <c r="M32" s="74">
        <v>15031</v>
      </c>
      <c r="O32" s="74">
        <v>-1545</v>
      </c>
      <c r="Q32" s="74">
        <v>14299</v>
      </c>
      <c r="S32" s="74">
        <v>7049</v>
      </c>
      <c r="U32" s="75">
        <v>34834</v>
      </c>
      <c r="W32" s="74">
        <v>7923</v>
      </c>
      <c r="Y32" s="74">
        <v>931</v>
      </c>
      <c r="AA32" s="74">
        <f t="shared" si="0"/>
        <v>602</v>
      </c>
      <c r="AC32" s="75">
        <v>9456</v>
      </c>
    </row>
    <row r="33" spans="1:29" x14ac:dyDescent="0.35">
      <c r="D33" s="66" t="s">
        <v>21</v>
      </c>
      <c r="G33" s="75">
        <v>-49561</v>
      </c>
      <c r="I33" s="75">
        <v>34482</v>
      </c>
      <c r="K33" s="75">
        <v>-448</v>
      </c>
      <c r="M33" s="74">
        <v>-10405</v>
      </c>
      <c r="O33" s="74">
        <v>8665</v>
      </c>
      <c r="Q33" s="74">
        <v>-20536</v>
      </c>
      <c r="S33" s="74">
        <v>11778</v>
      </c>
      <c r="U33" s="75">
        <v>-10498</v>
      </c>
      <c r="W33" s="74">
        <v>-17837</v>
      </c>
      <c r="Y33" s="74">
        <v>-2704</v>
      </c>
      <c r="AA33" s="74">
        <f t="shared" si="0"/>
        <v>12961</v>
      </c>
      <c r="AC33" s="75">
        <v>-7580</v>
      </c>
    </row>
    <row r="34" spans="1:29" x14ac:dyDescent="0.35">
      <c r="D34" s="66" t="s">
        <v>67</v>
      </c>
      <c r="G34" s="75">
        <v>20629</v>
      </c>
      <c r="I34" s="75">
        <v>-50324</v>
      </c>
      <c r="K34" s="75">
        <v>-37635</v>
      </c>
      <c r="M34" s="74">
        <v>11521</v>
      </c>
      <c r="O34" s="74">
        <v>-9178</v>
      </c>
      <c r="Q34" s="74">
        <v>-18598</v>
      </c>
      <c r="S34" s="74">
        <v>1571</v>
      </c>
      <c r="U34" s="75">
        <v>-14684</v>
      </c>
      <c r="W34" s="74">
        <v>-11800</v>
      </c>
      <c r="Y34" s="74">
        <v>3393</v>
      </c>
      <c r="AA34" s="74">
        <f t="shared" si="0"/>
        <v>10031</v>
      </c>
      <c r="AC34" s="75">
        <v>1624</v>
      </c>
    </row>
    <row r="35" spans="1:29" x14ac:dyDescent="0.35">
      <c r="D35" s="66" t="s">
        <v>24</v>
      </c>
      <c r="G35" s="75">
        <v>-5955</v>
      </c>
      <c r="I35" s="75">
        <v>6904</v>
      </c>
      <c r="K35" s="75">
        <v>3455</v>
      </c>
      <c r="M35" s="74">
        <v>6924</v>
      </c>
      <c r="O35" s="74">
        <v>-6157</v>
      </c>
      <c r="Q35" s="74">
        <v>-8560</v>
      </c>
      <c r="S35" s="74">
        <v>7200</v>
      </c>
      <c r="U35" s="75">
        <v>-593</v>
      </c>
      <c r="W35" s="74">
        <v>-7986</v>
      </c>
      <c r="Y35" s="74">
        <v>-8436</v>
      </c>
      <c r="AA35" s="74">
        <f t="shared" si="0"/>
        <v>-3665</v>
      </c>
      <c r="AC35" s="75">
        <v>-20087</v>
      </c>
    </row>
    <row r="36" spans="1:29" x14ac:dyDescent="0.35">
      <c r="E36" s="66" t="s">
        <v>68</v>
      </c>
      <c r="G36" s="85">
        <v>101564</v>
      </c>
      <c r="I36" s="85">
        <v>19182</v>
      </c>
      <c r="K36" s="85">
        <v>-26364</v>
      </c>
      <c r="M36" s="84">
        <v>11133</v>
      </c>
      <c r="O36" s="84">
        <v>-2559</v>
      </c>
      <c r="Q36" s="84">
        <v>-11626</v>
      </c>
      <c r="S36" s="84">
        <v>20139</v>
      </c>
      <c r="U36" s="85">
        <v>17087</v>
      </c>
      <c r="W36" s="84">
        <v>13100</v>
      </c>
      <c r="Y36" s="84">
        <v>-9778</v>
      </c>
      <c r="AA36" s="84">
        <f t="shared" si="0"/>
        <v>-14849</v>
      </c>
      <c r="AC36" s="85">
        <v>-11527</v>
      </c>
    </row>
    <row r="37" spans="1:29" x14ac:dyDescent="0.35">
      <c r="G37" s="75"/>
      <c r="I37" s="75"/>
      <c r="K37" s="75"/>
      <c r="M37" s="74"/>
      <c r="O37" s="74"/>
      <c r="Q37" s="74"/>
      <c r="S37" s="74"/>
      <c r="U37" s="75"/>
      <c r="W37" s="74"/>
      <c r="Y37" s="74"/>
      <c r="AA37" s="74"/>
      <c r="AC37" s="75"/>
    </row>
    <row r="38" spans="1:29" x14ac:dyDescent="0.35">
      <c r="A38" s="66" t="s">
        <v>69</v>
      </c>
      <c r="G38" s="75"/>
      <c r="I38" s="75"/>
      <c r="K38" s="75"/>
      <c r="M38" s="74"/>
      <c r="O38" s="74"/>
      <c r="Q38" s="74"/>
      <c r="S38" s="74"/>
      <c r="U38" s="75"/>
      <c r="W38" s="74"/>
      <c r="Y38" s="74"/>
      <c r="AA38" s="74"/>
      <c r="AC38" s="75"/>
    </row>
    <row r="39" spans="1:29" x14ac:dyDescent="0.35">
      <c r="B39" s="66" t="s">
        <v>70</v>
      </c>
      <c r="G39" s="75">
        <v>-26721</v>
      </c>
      <c r="I39" s="75">
        <v>-17132</v>
      </c>
      <c r="K39" s="75">
        <v>-10254</v>
      </c>
      <c r="M39" s="74">
        <v>-2413</v>
      </c>
      <c r="O39" s="74">
        <v>-1678</v>
      </c>
      <c r="Q39" s="74">
        <v>-2529</v>
      </c>
      <c r="S39" s="74">
        <v>-2761</v>
      </c>
      <c r="U39" s="75">
        <v>-9381</v>
      </c>
      <c r="W39" s="74">
        <v>-2513</v>
      </c>
      <c r="Y39" s="74">
        <v>-3100</v>
      </c>
      <c r="AA39" s="74">
        <f t="shared" ref="AA39:AA45" si="1">AC39-SUM(W39:Y39)</f>
        <v>-8815</v>
      </c>
      <c r="AC39" s="75">
        <v>-14428</v>
      </c>
    </row>
    <row r="40" spans="1:29" x14ac:dyDescent="0.35">
      <c r="B40" s="66" t="s">
        <v>71</v>
      </c>
      <c r="G40" s="75">
        <v>0</v>
      </c>
      <c r="I40" s="75">
        <v>0</v>
      </c>
      <c r="K40" s="75">
        <v>-3300</v>
      </c>
      <c r="M40" s="74">
        <v>0</v>
      </c>
      <c r="O40" s="74">
        <v>0</v>
      </c>
      <c r="Q40" s="74">
        <v>0</v>
      </c>
      <c r="S40" s="74">
        <v>-100</v>
      </c>
      <c r="U40" s="75">
        <v>-100</v>
      </c>
      <c r="W40" s="74">
        <v>-150</v>
      </c>
      <c r="Y40" s="74">
        <v>-113</v>
      </c>
      <c r="AA40" s="74">
        <f t="shared" si="1"/>
        <v>-199</v>
      </c>
      <c r="AC40" s="75">
        <v>-462</v>
      </c>
    </row>
    <row r="41" spans="1:29" x14ac:dyDescent="0.35">
      <c r="B41" s="66" t="s">
        <v>72</v>
      </c>
      <c r="G41" s="75">
        <v>-346852</v>
      </c>
      <c r="I41" s="75">
        <v>0</v>
      </c>
      <c r="K41" s="75">
        <v>0</v>
      </c>
      <c r="M41" s="74">
        <v>0</v>
      </c>
      <c r="O41" s="74">
        <v>0</v>
      </c>
      <c r="Q41" s="74">
        <v>0</v>
      </c>
      <c r="S41" s="74">
        <v>0</v>
      </c>
      <c r="U41" s="75">
        <v>0</v>
      </c>
      <c r="W41" s="74">
        <v>0</v>
      </c>
      <c r="Y41" s="74">
        <v>0</v>
      </c>
      <c r="AA41" s="74">
        <f t="shared" si="1"/>
        <v>0</v>
      </c>
      <c r="AC41" s="75">
        <v>0</v>
      </c>
    </row>
    <row r="42" spans="1:29" x14ac:dyDescent="0.35">
      <c r="B42" s="66" t="s">
        <v>73</v>
      </c>
      <c r="G42" s="75">
        <v>0</v>
      </c>
      <c r="I42" s="75">
        <v>2944</v>
      </c>
      <c r="K42" s="75">
        <v>1418</v>
      </c>
      <c r="M42" s="74">
        <v>0</v>
      </c>
      <c r="O42" s="74">
        <v>0</v>
      </c>
      <c r="Q42" s="74">
        <v>0</v>
      </c>
      <c r="S42" s="74">
        <v>0</v>
      </c>
      <c r="U42" s="75">
        <v>0</v>
      </c>
      <c r="W42" s="74">
        <v>0</v>
      </c>
      <c r="Y42" s="74">
        <v>0</v>
      </c>
      <c r="AA42" s="74">
        <f>AC42-SUM(W42:Y42)</f>
        <v>0</v>
      </c>
      <c r="AC42" s="75">
        <v>0</v>
      </c>
    </row>
    <row r="43" spans="1:29" x14ac:dyDescent="0.35">
      <c r="B43" s="66" t="s">
        <v>74</v>
      </c>
      <c r="G43" s="75">
        <v>43500</v>
      </c>
      <c r="I43" s="75">
        <v>0</v>
      </c>
      <c r="K43" s="75">
        <v>0</v>
      </c>
      <c r="M43" s="74">
        <v>0</v>
      </c>
      <c r="N43" s="74">
        <v>0</v>
      </c>
      <c r="O43" s="74">
        <v>0</v>
      </c>
      <c r="P43" s="74">
        <v>0</v>
      </c>
      <c r="Q43" s="74">
        <v>0</v>
      </c>
      <c r="S43" s="74">
        <v>0</v>
      </c>
      <c r="U43" s="75">
        <v>0</v>
      </c>
      <c r="W43" s="74">
        <v>0</v>
      </c>
      <c r="X43" s="74">
        <v>0</v>
      </c>
      <c r="Y43" s="74">
        <v>0</v>
      </c>
      <c r="Z43" s="74">
        <v>0</v>
      </c>
      <c r="AA43" s="74">
        <f>AC43-SUM(W43:Y43)</f>
        <v>0</v>
      </c>
      <c r="AC43" s="75">
        <v>0</v>
      </c>
    </row>
    <row r="44" spans="1:29" x14ac:dyDescent="0.35">
      <c r="G44" s="75"/>
      <c r="I44" s="75"/>
      <c r="K44" s="75"/>
      <c r="M44" s="74"/>
      <c r="N44" s="74"/>
      <c r="O44" s="74"/>
      <c r="P44" s="74"/>
      <c r="Q44" s="74"/>
      <c r="S44" s="74"/>
      <c r="U44" s="75"/>
      <c r="W44" s="74"/>
      <c r="X44" s="74"/>
      <c r="Y44" s="74">
        <v>0</v>
      </c>
      <c r="Z44" s="74"/>
      <c r="AA44" s="74">
        <f t="shared" si="1"/>
        <v>0</v>
      </c>
      <c r="AC44" s="75">
        <v>0</v>
      </c>
    </row>
    <row r="45" spans="1:29" x14ac:dyDescent="0.35">
      <c r="E45" s="66" t="s">
        <v>75</v>
      </c>
      <c r="G45" s="85">
        <v>-330073</v>
      </c>
      <c r="I45" s="85">
        <v>-14188</v>
      </c>
      <c r="K45" s="85">
        <v>-12136</v>
      </c>
      <c r="M45" s="84">
        <v>-2413</v>
      </c>
      <c r="O45" s="84">
        <v>-1678</v>
      </c>
      <c r="Q45" s="84">
        <v>-2529</v>
      </c>
      <c r="S45" s="84">
        <v>-2861</v>
      </c>
      <c r="U45" s="85">
        <v>-9481</v>
      </c>
      <c r="W45" s="84">
        <v>-2663</v>
      </c>
      <c r="Y45" s="84">
        <v>-3213</v>
      </c>
      <c r="AA45" s="84">
        <f t="shared" si="1"/>
        <v>-9014</v>
      </c>
      <c r="AC45" s="85">
        <v>-14890</v>
      </c>
    </row>
    <row r="46" spans="1:29" x14ac:dyDescent="0.35">
      <c r="G46" s="75"/>
      <c r="I46" s="75"/>
      <c r="K46" s="75"/>
      <c r="M46" s="74"/>
      <c r="O46" s="74"/>
      <c r="Q46" s="74"/>
      <c r="S46" s="74"/>
      <c r="U46" s="75"/>
      <c r="W46" s="74"/>
      <c r="Y46" s="74"/>
      <c r="AA46" s="74"/>
      <c r="AC46" s="75"/>
    </row>
    <row r="47" spans="1:29" x14ac:dyDescent="0.35">
      <c r="A47" s="66" t="s">
        <v>76</v>
      </c>
      <c r="G47" s="75"/>
      <c r="I47" s="75"/>
      <c r="K47" s="75"/>
      <c r="M47" s="74"/>
      <c r="O47" s="74"/>
      <c r="Q47" s="74"/>
      <c r="S47" s="74"/>
      <c r="U47" s="75"/>
      <c r="W47" s="74"/>
      <c r="Y47" s="74"/>
      <c r="AA47" s="74"/>
      <c r="AC47" s="75"/>
    </row>
    <row r="48" spans="1:29" x14ac:dyDescent="0.35">
      <c r="B48" s="66" t="s">
        <v>77</v>
      </c>
      <c r="G48" s="75">
        <v>615</v>
      </c>
      <c r="I48" s="75">
        <v>0</v>
      </c>
      <c r="K48" s="75">
        <v>73625</v>
      </c>
      <c r="M48" s="74">
        <v>0</v>
      </c>
      <c r="O48" s="74">
        <v>30000</v>
      </c>
      <c r="Q48" s="74">
        <v>37000</v>
      </c>
      <c r="S48" s="74">
        <v>30000</v>
      </c>
      <c r="U48" s="75">
        <v>97000</v>
      </c>
      <c r="W48" s="74">
        <v>15000</v>
      </c>
      <c r="Y48" s="74">
        <v>29106</v>
      </c>
      <c r="AA48" s="74">
        <f t="shared" ref="AA48:AA60" si="2">AC48-SUM(W48:Y48)</f>
        <v>0</v>
      </c>
      <c r="AC48" s="75">
        <v>44106</v>
      </c>
    </row>
    <row r="49" spans="1:29" x14ac:dyDescent="0.35">
      <c r="B49" s="66" t="s">
        <v>78</v>
      </c>
      <c r="G49" s="75">
        <v>-8615</v>
      </c>
      <c r="I49" s="75">
        <v>0</v>
      </c>
      <c r="K49" s="75">
        <v>-73625</v>
      </c>
      <c r="M49" s="74">
        <v>0</v>
      </c>
      <c r="O49" s="74">
        <v>-30000</v>
      </c>
      <c r="Q49" s="74">
        <v>-27000</v>
      </c>
      <c r="S49" s="74">
        <v>-40000</v>
      </c>
      <c r="U49" s="75">
        <v>-97000</v>
      </c>
      <c r="W49" s="74">
        <v>-15000</v>
      </c>
      <c r="Y49" s="74">
        <v>-29106</v>
      </c>
      <c r="AA49" s="74">
        <f t="shared" si="2"/>
        <v>0</v>
      </c>
      <c r="AC49" s="75">
        <v>-44106</v>
      </c>
    </row>
    <row r="50" spans="1:29" x14ac:dyDescent="0.35">
      <c r="B50" s="66" t="s">
        <v>79</v>
      </c>
      <c r="G50" s="75">
        <v>478500</v>
      </c>
      <c r="I50" s="75">
        <v>74625</v>
      </c>
      <c r="K50" s="75">
        <v>0</v>
      </c>
      <c r="M50" s="74">
        <v>0</v>
      </c>
      <c r="O50" s="74">
        <v>0</v>
      </c>
      <c r="Q50" s="74">
        <v>0</v>
      </c>
      <c r="S50" s="74">
        <v>0</v>
      </c>
      <c r="U50" s="75">
        <v>0</v>
      </c>
      <c r="W50" s="74">
        <v>0</v>
      </c>
      <c r="Y50" s="74">
        <v>342300</v>
      </c>
      <c r="AA50" s="74">
        <f t="shared" si="2"/>
        <v>0</v>
      </c>
      <c r="AC50" s="75">
        <v>342300</v>
      </c>
    </row>
    <row r="51" spans="1:29" x14ac:dyDescent="0.35">
      <c r="B51" s="66" t="s">
        <v>80</v>
      </c>
      <c r="G51" s="75">
        <v>-134188</v>
      </c>
      <c r="I51" s="75">
        <v>-92176</v>
      </c>
      <c r="K51" s="75">
        <v>-45058</v>
      </c>
      <c r="M51" s="74">
        <v>-80015</v>
      </c>
      <c r="O51" s="74">
        <v>-5014</v>
      </c>
      <c r="Q51" s="74">
        <v>-5015</v>
      </c>
      <c r="S51" s="74">
        <v>-5014</v>
      </c>
      <c r="U51" s="75">
        <v>-95058</v>
      </c>
      <c r="W51" s="74">
        <v>-5014</v>
      </c>
      <c r="Y51" s="74">
        <v>-230381</v>
      </c>
      <c r="AA51" s="74">
        <f t="shared" si="2"/>
        <v>-875</v>
      </c>
      <c r="AC51" s="75">
        <v>-236270</v>
      </c>
    </row>
    <row r="52" spans="1:29" x14ac:dyDescent="0.35">
      <c r="B52" s="66" t="s">
        <v>81</v>
      </c>
      <c r="G52" s="75">
        <v>-1258</v>
      </c>
      <c r="I52" s="75">
        <v>-903</v>
      </c>
      <c r="K52" s="75">
        <v>-595</v>
      </c>
      <c r="M52" s="74">
        <v>0</v>
      </c>
      <c r="O52" s="74">
        <v>0</v>
      </c>
      <c r="Q52" s="74">
        <v>0</v>
      </c>
      <c r="S52" s="74">
        <v>0</v>
      </c>
      <c r="U52" s="75">
        <v>0</v>
      </c>
      <c r="W52" s="74">
        <v>0</v>
      </c>
      <c r="Y52" s="74">
        <v>0</v>
      </c>
      <c r="AA52" s="74">
        <f t="shared" si="2"/>
        <v>0</v>
      </c>
      <c r="AC52" s="75">
        <v>0</v>
      </c>
    </row>
    <row r="53" spans="1:29" x14ac:dyDescent="0.35">
      <c r="B53" s="66" t="s">
        <v>82</v>
      </c>
      <c r="G53" s="75">
        <v>-14147</v>
      </c>
      <c r="I53" s="75">
        <v>-789</v>
      </c>
      <c r="K53" s="75">
        <v>-1046</v>
      </c>
      <c r="M53" s="74">
        <v>-1562</v>
      </c>
      <c r="O53" s="74">
        <v>-10</v>
      </c>
      <c r="Q53" s="74">
        <v>0</v>
      </c>
      <c r="S53" s="74">
        <v>-113</v>
      </c>
      <c r="U53" s="75">
        <v>-1685</v>
      </c>
      <c r="W53" s="74">
        <v>0</v>
      </c>
      <c r="Y53" s="74">
        <v>-3978</v>
      </c>
      <c r="AA53" s="74">
        <f t="shared" si="2"/>
        <v>-2007</v>
      </c>
      <c r="AC53" s="75">
        <v>-5985</v>
      </c>
    </row>
    <row r="54" spans="1:29" x14ac:dyDescent="0.35">
      <c r="B54" s="66" t="s">
        <v>83</v>
      </c>
      <c r="G54" s="75">
        <v>0</v>
      </c>
      <c r="I54" s="75">
        <v>0</v>
      </c>
      <c r="K54" s="75">
        <v>52067</v>
      </c>
      <c r="M54" s="74">
        <v>0</v>
      </c>
      <c r="O54" s="74">
        <v>0</v>
      </c>
      <c r="Q54" s="74">
        <v>0</v>
      </c>
      <c r="S54" s="74">
        <v>0</v>
      </c>
      <c r="U54" s="75">
        <v>0</v>
      </c>
      <c r="W54" s="74">
        <v>0</v>
      </c>
      <c r="Y54" s="74">
        <v>0</v>
      </c>
      <c r="AA54" s="74">
        <f t="shared" si="2"/>
        <v>0</v>
      </c>
      <c r="AC54" s="75">
        <v>0</v>
      </c>
    </row>
    <row r="55" spans="1:29" x14ac:dyDescent="0.35">
      <c r="B55" s="66" t="s">
        <v>84</v>
      </c>
      <c r="G55" s="75">
        <v>0</v>
      </c>
      <c r="I55" s="75">
        <v>0</v>
      </c>
      <c r="K55" s="75">
        <v>-1654</v>
      </c>
      <c r="M55" s="74">
        <v>0</v>
      </c>
      <c r="O55" s="74">
        <v>0</v>
      </c>
      <c r="Q55" s="74">
        <v>0</v>
      </c>
      <c r="S55" s="74">
        <v>0</v>
      </c>
      <c r="U55" s="75">
        <v>0</v>
      </c>
      <c r="W55" s="74">
        <v>0</v>
      </c>
      <c r="Y55" s="74">
        <v>0</v>
      </c>
      <c r="AA55" s="74">
        <f t="shared" si="2"/>
        <v>0</v>
      </c>
      <c r="AC55" s="75">
        <v>0</v>
      </c>
    </row>
    <row r="56" spans="1:29" x14ac:dyDescent="0.35">
      <c r="B56" s="66" t="s">
        <v>85</v>
      </c>
      <c r="G56" s="75">
        <v>0</v>
      </c>
      <c r="I56" s="75">
        <v>0</v>
      </c>
      <c r="K56" s="75">
        <v>0</v>
      </c>
      <c r="M56" s="74">
        <v>53350</v>
      </c>
      <c r="O56" s="74">
        <v>0</v>
      </c>
      <c r="Q56" s="74">
        <v>0</v>
      </c>
      <c r="S56" s="74">
        <v>0</v>
      </c>
      <c r="U56" s="75">
        <v>53350</v>
      </c>
      <c r="W56" s="74">
        <v>0</v>
      </c>
      <c r="Y56" s="74">
        <v>0</v>
      </c>
      <c r="AA56" s="74">
        <f t="shared" si="2"/>
        <v>0</v>
      </c>
      <c r="AC56" s="75">
        <v>0</v>
      </c>
    </row>
    <row r="57" spans="1:29" x14ac:dyDescent="0.35">
      <c r="B57" s="66" t="s">
        <v>86</v>
      </c>
      <c r="G57" s="75">
        <v>0</v>
      </c>
      <c r="I57" s="75">
        <v>0</v>
      </c>
      <c r="K57" s="75">
        <v>0</v>
      </c>
      <c r="M57" s="74">
        <v>0</v>
      </c>
      <c r="O57" s="74">
        <v>0</v>
      </c>
      <c r="Q57" s="74">
        <v>0</v>
      </c>
      <c r="S57" s="74">
        <v>0</v>
      </c>
      <c r="U57" s="75">
        <v>0</v>
      </c>
      <c r="W57" s="74">
        <v>0</v>
      </c>
      <c r="Y57" s="74">
        <v>-56850</v>
      </c>
      <c r="AA57" s="74">
        <f t="shared" si="2"/>
        <v>0</v>
      </c>
      <c r="AC57" s="75">
        <v>-56850</v>
      </c>
    </row>
    <row r="58" spans="1:29" x14ac:dyDescent="0.35">
      <c r="B58" s="66" t="s">
        <v>87</v>
      </c>
      <c r="G58" s="75">
        <v>70</v>
      </c>
      <c r="I58" s="75">
        <v>24</v>
      </c>
      <c r="K58" s="75">
        <v>1</v>
      </c>
      <c r="M58" s="74">
        <v>1</v>
      </c>
      <c r="O58" s="74">
        <v>1</v>
      </c>
      <c r="Q58" s="74">
        <v>13</v>
      </c>
      <c r="S58" s="74">
        <v>0</v>
      </c>
      <c r="U58" s="75">
        <v>15</v>
      </c>
      <c r="W58" s="74">
        <v>17</v>
      </c>
      <c r="Y58" s="74">
        <v>0</v>
      </c>
      <c r="AA58" s="74">
        <f t="shared" si="2"/>
        <v>0</v>
      </c>
      <c r="AC58" s="75">
        <v>17</v>
      </c>
    </row>
    <row r="59" spans="1:29" x14ac:dyDescent="0.35">
      <c r="B59" s="99" t="s">
        <v>88</v>
      </c>
      <c r="C59" s="99"/>
      <c r="D59" s="99"/>
      <c r="E59" s="99"/>
      <c r="F59" s="94"/>
      <c r="G59" s="75">
        <v>-1674</v>
      </c>
      <c r="I59" s="75">
        <v>-14464</v>
      </c>
      <c r="K59" s="75">
        <v>-2784</v>
      </c>
      <c r="M59" s="74">
        <v>-1893</v>
      </c>
      <c r="O59" s="74">
        <v>-1563</v>
      </c>
      <c r="Q59" s="74">
        <v>-456</v>
      </c>
      <c r="S59" s="74">
        <v>-569</v>
      </c>
      <c r="U59" s="75">
        <v>-4481</v>
      </c>
      <c r="W59" s="74">
        <v>-846</v>
      </c>
      <c r="Y59" s="74">
        <v>-1792</v>
      </c>
      <c r="AA59" s="74">
        <f t="shared" si="2"/>
        <v>-397</v>
      </c>
      <c r="AC59" s="75">
        <v>-3035</v>
      </c>
    </row>
    <row r="60" spans="1:29" x14ac:dyDescent="0.35">
      <c r="E60" s="66" t="s">
        <v>89</v>
      </c>
      <c r="G60" s="85">
        <v>319303</v>
      </c>
      <c r="I60" s="85">
        <v>-33683</v>
      </c>
      <c r="K60" s="85">
        <v>931</v>
      </c>
      <c r="M60" s="84">
        <v>-30119</v>
      </c>
      <c r="O60" s="84">
        <v>-6586</v>
      </c>
      <c r="Q60" s="84">
        <v>4542</v>
      </c>
      <c r="S60" s="84">
        <v>-15696</v>
      </c>
      <c r="U60" s="85">
        <v>-47859</v>
      </c>
      <c r="W60" s="84">
        <v>-5843</v>
      </c>
      <c r="Y60" s="84">
        <v>49299</v>
      </c>
      <c r="AA60" s="84">
        <f t="shared" si="2"/>
        <v>-3279</v>
      </c>
      <c r="AC60" s="85">
        <v>40177</v>
      </c>
    </row>
    <row r="61" spans="1:29" x14ac:dyDescent="0.35">
      <c r="G61" s="75"/>
      <c r="I61" s="75"/>
      <c r="K61" s="75"/>
      <c r="M61" s="74"/>
      <c r="O61" s="74"/>
      <c r="Q61" s="74"/>
      <c r="S61" s="74"/>
      <c r="U61" s="75"/>
      <c r="W61" s="74"/>
      <c r="Y61" s="74"/>
      <c r="AA61" s="74"/>
      <c r="AC61" s="75"/>
    </row>
    <row r="62" spans="1:29" x14ac:dyDescent="0.35">
      <c r="A62" s="66" t="s">
        <v>90</v>
      </c>
      <c r="G62" s="79">
        <v>260</v>
      </c>
      <c r="I62" s="79">
        <v>-523</v>
      </c>
      <c r="K62" s="79">
        <v>-1654</v>
      </c>
      <c r="M62" s="78">
        <v>171</v>
      </c>
      <c r="O62" s="78">
        <v>-565</v>
      </c>
      <c r="Q62" s="78">
        <v>-532</v>
      </c>
      <c r="S62" s="78">
        <v>547</v>
      </c>
      <c r="U62" s="79">
        <v>-379</v>
      </c>
      <c r="W62" s="78">
        <v>-293</v>
      </c>
      <c r="Y62" s="78">
        <v>169</v>
      </c>
      <c r="AA62" s="78">
        <f t="shared" ref="AA62" si="3">AC62-SUM(W62:Y62)</f>
        <v>-173</v>
      </c>
      <c r="AC62" s="79">
        <v>-297</v>
      </c>
    </row>
    <row r="63" spans="1:29" x14ac:dyDescent="0.35">
      <c r="G63" s="75"/>
      <c r="I63" s="75"/>
      <c r="K63" s="75"/>
      <c r="M63" s="74"/>
      <c r="O63" s="74"/>
      <c r="Q63" s="74"/>
      <c r="S63" s="74"/>
      <c r="U63" s="75"/>
      <c r="W63" s="74"/>
      <c r="Y63" s="74"/>
      <c r="AA63" s="74"/>
      <c r="AC63" s="75"/>
    </row>
    <row r="64" spans="1:29" x14ac:dyDescent="0.35">
      <c r="A64" s="66" t="s">
        <v>91</v>
      </c>
      <c r="G64" s="75">
        <v>91054</v>
      </c>
      <c r="H64" s="74"/>
      <c r="I64" s="75">
        <v>-29212</v>
      </c>
      <c r="J64" s="74"/>
      <c r="K64" s="75">
        <v>-39223</v>
      </c>
      <c r="L64" s="74"/>
      <c r="M64" s="74">
        <v>-21228</v>
      </c>
      <c r="N64" s="74"/>
      <c r="O64" s="74">
        <v>-11388</v>
      </c>
      <c r="P64" s="74"/>
      <c r="Q64" s="74">
        <v>-10145</v>
      </c>
      <c r="R64" s="74"/>
      <c r="S64" s="74">
        <v>2129</v>
      </c>
      <c r="T64" s="74"/>
      <c r="U64" s="75">
        <v>-40632</v>
      </c>
      <c r="W64" s="74">
        <v>4301</v>
      </c>
      <c r="X64" s="74"/>
      <c r="Y64" s="74">
        <v>36477</v>
      </c>
      <c r="Z64" s="74"/>
      <c r="AA64" s="74">
        <f t="shared" ref="AA64" si="4">AC64-SUM(W64:Y64)</f>
        <v>-27315</v>
      </c>
      <c r="AB64" s="74"/>
      <c r="AC64" s="75">
        <v>13463</v>
      </c>
    </row>
    <row r="65" spans="1:29" x14ac:dyDescent="0.35">
      <c r="A65" s="66" t="s">
        <v>92</v>
      </c>
      <c r="G65" s="79">
        <v>44643</v>
      </c>
      <c r="I65" s="79">
        <v>135697</v>
      </c>
      <c r="K65" s="79">
        <v>106485</v>
      </c>
      <c r="M65" s="78">
        <v>67262</v>
      </c>
      <c r="O65" s="78">
        <v>46034</v>
      </c>
      <c r="Q65" s="78">
        <v>34646</v>
      </c>
      <c r="S65" s="78">
        <v>24501</v>
      </c>
      <c r="U65" s="79">
        <v>67262</v>
      </c>
      <c r="W65" s="78">
        <v>26630</v>
      </c>
      <c r="Y65" s="78">
        <v>30931</v>
      </c>
      <c r="AA65" s="78">
        <f>Y66</f>
        <v>67408</v>
      </c>
      <c r="AC65" s="79">
        <f>W65</f>
        <v>26630</v>
      </c>
    </row>
    <row r="66" spans="1:29" ht="13.3" thickBot="1" x14ac:dyDescent="0.4">
      <c r="A66" s="66" t="s">
        <v>93</v>
      </c>
      <c r="G66" s="81">
        <v>135697</v>
      </c>
      <c r="H66" s="74"/>
      <c r="I66" s="81">
        <v>106485</v>
      </c>
      <c r="J66" s="74"/>
      <c r="K66" s="81">
        <v>67262</v>
      </c>
      <c r="L66" s="74"/>
      <c r="M66" s="80">
        <v>46034</v>
      </c>
      <c r="N66" s="74"/>
      <c r="O66" s="80">
        <v>34646</v>
      </c>
      <c r="P66" s="74"/>
      <c r="Q66" s="80">
        <v>24501</v>
      </c>
      <c r="R66" s="74"/>
      <c r="S66" s="80">
        <v>26630</v>
      </c>
      <c r="T66" s="74"/>
      <c r="U66" s="81">
        <v>26630</v>
      </c>
      <c r="W66" s="80">
        <v>30931</v>
      </c>
      <c r="X66" s="74"/>
      <c r="Y66" s="80">
        <v>67408</v>
      </c>
      <c r="Z66" s="74"/>
      <c r="AA66" s="80">
        <f>AA64+AA65</f>
        <v>40093</v>
      </c>
      <c r="AB66" s="74"/>
      <c r="AC66" s="81">
        <v>40093</v>
      </c>
    </row>
    <row r="67" spans="1:29" ht="13.75" thickTop="1" thickBot="1" x14ac:dyDescent="0.4">
      <c r="G67" s="86"/>
      <c r="H67" s="74"/>
      <c r="I67" s="86"/>
      <c r="J67" s="74"/>
      <c r="K67" s="86"/>
      <c r="L67" s="74"/>
      <c r="M67" s="76"/>
      <c r="N67" s="74"/>
      <c r="O67" s="76"/>
      <c r="P67" s="74"/>
      <c r="Q67" s="76"/>
      <c r="R67" s="74"/>
      <c r="S67" s="76"/>
      <c r="T67" s="74"/>
      <c r="U67" s="86"/>
      <c r="W67" s="76"/>
      <c r="X67" s="74"/>
      <c r="Y67" s="76"/>
      <c r="Z67" s="74"/>
      <c r="AA67" s="76"/>
      <c r="AB67" s="74"/>
      <c r="AC67" s="86"/>
    </row>
    <row r="68" spans="1:29" x14ac:dyDescent="0.35">
      <c r="G68" s="74"/>
      <c r="I68" s="74"/>
      <c r="K68" s="74"/>
      <c r="M68" s="74"/>
      <c r="O68" s="74"/>
      <c r="Q68" s="74"/>
      <c r="S68" s="74"/>
      <c r="U68" s="74"/>
      <c r="W68" s="74"/>
      <c r="Y68" s="74"/>
      <c r="AA68" s="74"/>
      <c r="AC68" s="74"/>
    </row>
    <row r="69" spans="1:29" x14ac:dyDescent="0.35">
      <c r="G69" s="74"/>
      <c r="I69" s="74"/>
      <c r="K69" s="74"/>
      <c r="M69" s="74"/>
      <c r="O69" s="74"/>
      <c r="Q69" s="74"/>
      <c r="S69" s="74"/>
      <c r="U69" s="74"/>
      <c r="W69" s="74"/>
      <c r="Y69" s="74"/>
      <c r="AA69" s="74"/>
      <c r="AC69" s="74"/>
    </row>
    <row r="70" spans="1:29" x14ac:dyDescent="0.35">
      <c r="G70" s="89"/>
      <c r="I70" s="89"/>
      <c r="K70" s="89"/>
      <c r="M70" s="89"/>
      <c r="O70" s="89"/>
      <c r="Q70" s="89"/>
      <c r="S70" s="89"/>
      <c r="U70" s="89"/>
      <c r="W70" s="89"/>
      <c r="Y70" s="89"/>
      <c r="AA70" s="89"/>
      <c r="AC70" s="89"/>
    </row>
    <row r="71" spans="1:29" ht="15.45" x14ac:dyDescent="0.4">
      <c r="G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G72" s="74"/>
      <c r="I72" s="74"/>
      <c r="K72" s="74"/>
      <c r="M72" s="74"/>
      <c r="O72" s="74"/>
      <c r="Q72" s="74"/>
      <c r="S72" s="74"/>
      <c r="U72" s="74"/>
      <c r="W72" s="74"/>
      <c r="Y72" s="74"/>
      <c r="AA72" s="74"/>
      <c r="AC72" s="74"/>
    </row>
    <row r="73" spans="1:29" x14ac:dyDescent="0.35">
      <c r="G73" s="74"/>
      <c r="I73" s="74"/>
      <c r="K73" s="74"/>
      <c r="M73" s="74"/>
      <c r="O73" s="74"/>
      <c r="Q73" s="74"/>
      <c r="S73" s="74"/>
      <c r="U73" s="74"/>
      <c r="W73" s="74"/>
      <c r="Y73" s="74"/>
      <c r="AA73" s="74"/>
      <c r="AC73" s="74"/>
    </row>
    <row r="74" spans="1:29" x14ac:dyDescent="0.35">
      <c r="G74" s="74"/>
      <c r="I74" s="74"/>
      <c r="K74" s="74"/>
      <c r="M74" s="74"/>
      <c r="O74" s="74"/>
      <c r="Q74" s="74"/>
      <c r="S74" s="74"/>
      <c r="U74" s="74"/>
      <c r="W74" s="74"/>
      <c r="Y74" s="74"/>
      <c r="AA74" s="74"/>
      <c r="AC74" s="74"/>
    </row>
    <row r="75" spans="1:29" x14ac:dyDescent="0.35">
      <c r="G75" s="74"/>
      <c r="I75" s="74"/>
      <c r="K75" s="74"/>
      <c r="M75" s="74"/>
      <c r="O75" s="74"/>
      <c r="Q75" s="74"/>
      <c r="S75" s="74"/>
      <c r="U75" s="74"/>
      <c r="W75" s="74"/>
      <c r="Y75" s="74"/>
      <c r="AA75" s="74"/>
      <c r="AC75" s="74"/>
    </row>
    <row r="76" spans="1:29" x14ac:dyDescent="0.35">
      <c r="G76" s="74"/>
      <c r="I76" s="74"/>
      <c r="K76" s="74"/>
      <c r="M76" s="74"/>
      <c r="O76" s="74"/>
      <c r="Q76" s="74"/>
      <c r="S76" s="74"/>
      <c r="U76" s="74"/>
      <c r="W76" s="74"/>
      <c r="Y76" s="74"/>
      <c r="AA76" s="74"/>
      <c r="AC76" s="74"/>
    </row>
    <row r="77" spans="1:29" x14ac:dyDescent="0.35">
      <c r="G77" s="74"/>
      <c r="I77" s="74"/>
      <c r="K77" s="74"/>
      <c r="M77" s="74"/>
      <c r="O77" s="74"/>
      <c r="Q77" s="74"/>
      <c r="S77" s="74"/>
      <c r="U77" s="74"/>
      <c r="W77" s="74"/>
      <c r="Y77" s="74"/>
      <c r="AA77" s="74"/>
      <c r="AC77" s="74"/>
    </row>
    <row r="78" spans="1:29" x14ac:dyDescent="0.35">
      <c r="G78" s="74"/>
      <c r="I78" s="74"/>
      <c r="K78" s="74"/>
      <c r="M78" s="74"/>
      <c r="O78" s="74"/>
      <c r="Q78" s="74"/>
      <c r="S78" s="74"/>
      <c r="U78" s="74"/>
      <c r="W78" s="74"/>
      <c r="Y78" s="74"/>
      <c r="AA78" s="74"/>
      <c r="AC78" s="74"/>
    </row>
    <row r="79" spans="1:29" x14ac:dyDescent="0.35">
      <c r="G79" s="74"/>
      <c r="I79" s="74"/>
      <c r="K79" s="74"/>
      <c r="M79" s="74"/>
      <c r="O79" s="74"/>
      <c r="Q79" s="74"/>
      <c r="S79" s="74"/>
      <c r="U79" s="74"/>
      <c r="W79" s="74"/>
      <c r="Y79" s="74"/>
      <c r="AA79" s="74"/>
      <c r="AC79" s="74"/>
    </row>
    <row r="80" spans="1:29" x14ac:dyDescent="0.35">
      <c r="G80" s="74"/>
      <c r="I80" s="74"/>
      <c r="K80" s="74"/>
      <c r="M80" s="74"/>
      <c r="O80" s="74"/>
      <c r="Q80" s="74"/>
      <c r="S80" s="74"/>
      <c r="U80" s="74"/>
      <c r="W80" s="74"/>
      <c r="Y80" s="74"/>
      <c r="AA80" s="74"/>
      <c r="AC80" s="74"/>
    </row>
    <row r="81" spans="7:29" x14ac:dyDescent="0.35">
      <c r="G81" s="74"/>
      <c r="I81" s="74"/>
      <c r="K81" s="74"/>
      <c r="M81" s="74"/>
      <c r="O81" s="74"/>
      <c r="Q81" s="74"/>
      <c r="S81" s="74"/>
      <c r="U81" s="74"/>
      <c r="W81" s="74"/>
      <c r="Y81" s="74"/>
      <c r="AA81" s="74"/>
      <c r="AC81" s="74"/>
    </row>
    <row r="82" spans="7:29" x14ac:dyDescent="0.35">
      <c r="G82" s="74"/>
      <c r="I82" s="74"/>
      <c r="K82" s="74"/>
      <c r="M82" s="74"/>
      <c r="O82" s="74"/>
      <c r="Q82" s="74"/>
      <c r="S82" s="74"/>
      <c r="U82" s="74"/>
      <c r="W82" s="74"/>
      <c r="Y82" s="74"/>
      <c r="AA82" s="74"/>
      <c r="AC82" s="74"/>
    </row>
    <row r="83" spans="7:29" x14ac:dyDescent="0.35">
      <c r="G83" s="74"/>
      <c r="I83" s="74"/>
      <c r="K83" s="74"/>
      <c r="M83" s="74"/>
      <c r="O83" s="74"/>
      <c r="Q83" s="74"/>
      <c r="S83" s="74"/>
      <c r="U83" s="74"/>
      <c r="W83" s="74"/>
      <c r="Y83" s="74"/>
      <c r="AA83" s="74"/>
      <c r="AC83" s="74"/>
    </row>
    <row r="84" spans="7:29" x14ac:dyDescent="0.35">
      <c r="G84" s="74"/>
      <c r="I84" s="74"/>
      <c r="K84" s="74"/>
      <c r="M84" s="74"/>
      <c r="O84" s="74"/>
      <c r="Q84" s="74"/>
      <c r="S84" s="74"/>
      <c r="U84" s="74"/>
      <c r="W84" s="74"/>
      <c r="Y84" s="74"/>
      <c r="AA84" s="74"/>
      <c r="AC84" s="74"/>
    </row>
    <row r="85" spans="7:29" x14ac:dyDescent="0.35">
      <c r="G85" s="74"/>
      <c r="I85" s="74"/>
      <c r="K85" s="74"/>
      <c r="M85" s="74"/>
      <c r="O85" s="74"/>
      <c r="Q85" s="74"/>
      <c r="S85" s="74"/>
      <c r="U85" s="74"/>
      <c r="W85" s="74"/>
      <c r="Y85" s="74"/>
      <c r="AA85" s="74"/>
      <c r="AC85" s="74"/>
    </row>
    <row r="86" spans="7:29" x14ac:dyDescent="0.35">
      <c r="G86" s="74"/>
      <c r="I86" s="74"/>
      <c r="K86" s="74"/>
      <c r="M86" s="74"/>
      <c r="O86" s="74"/>
      <c r="Q86" s="74"/>
      <c r="S86" s="74"/>
      <c r="U86" s="74"/>
      <c r="W86" s="74"/>
      <c r="Y86" s="74"/>
      <c r="AA86" s="74"/>
      <c r="AC86" s="74"/>
    </row>
    <row r="87" spans="7:29" x14ac:dyDescent="0.35">
      <c r="G87" s="74"/>
      <c r="I87" s="74"/>
      <c r="K87" s="74"/>
      <c r="M87" s="74"/>
      <c r="O87" s="74"/>
      <c r="Q87" s="74"/>
      <c r="S87" s="74"/>
      <c r="U87" s="74"/>
      <c r="W87" s="74"/>
      <c r="Y87" s="74"/>
      <c r="AA87" s="74"/>
      <c r="AC87" s="74"/>
    </row>
    <row r="88" spans="7:29" x14ac:dyDescent="0.35">
      <c r="G88" s="74"/>
      <c r="I88" s="74"/>
      <c r="K88" s="74"/>
      <c r="M88" s="74"/>
      <c r="O88" s="74"/>
      <c r="Q88" s="74"/>
      <c r="S88" s="74"/>
      <c r="U88" s="74"/>
      <c r="W88" s="74"/>
      <c r="Y88" s="74"/>
      <c r="AA88" s="74"/>
      <c r="AC88" s="74"/>
    </row>
    <row r="89" spans="7:29" x14ac:dyDescent="0.35">
      <c r="G89" s="74"/>
      <c r="I89" s="74"/>
      <c r="K89" s="74"/>
      <c r="M89" s="74"/>
      <c r="O89" s="74"/>
      <c r="Q89" s="74"/>
      <c r="S89" s="74"/>
      <c r="U89" s="74"/>
      <c r="W89" s="74"/>
      <c r="Y89" s="74"/>
      <c r="AA89" s="74"/>
      <c r="AC89" s="74"/>
    </row>
    <row r="90" spans="7:29" x14ac:dyDescent="0.35">
      <c r="G90" s="74"/>
      <c r="I90" s="74"/>
      <c r="K90" s="74"/>
      <c r="M90" s="74"/>
      <c r="O90" s="74"/>
      <c r="Q90" s="74"/>
      <c r="S90" s="74"/>
      <c r="U90" s="74"/>
      <c r="W90" s="74"/>
      <c r="Y90" s="74"/>
      <c r="AA90" s="74"/>
      <c r="AC90" s="74"/>
    </row>
    <row r="91" spans="7:29" x14ac:dyDescent="0.35">
      <c r="G91" s="74"/>
      <c r="I91" s="74"/>
      <c r="K91" s="74"/>
      <c r="M91" s="74"/>
      <c r="O91" s="74"/>
      <c r="Q91" s="74"/>
      <c r="S91" s="74"/>
      <c r="U91" s="74"/>
      <c r="W91" s="74"/>
      <c r="Y91" s="74"/>
      <c r="AA91" s="74"/>
      <c r="AC91" s="74"/>
    </row>
    <row r="92" spans="7:29" x14ac:dyDescent="0.35">
      <c r="G92" s="74"/>
      <c r="I92" s="74"/>
      <c r="K92" s="74"/>
      <c r="M92" s="74"/>
      <c r="O92" s="74"/>
      <c r="Q92" s="74"/>
      <c r="S92" s="74"/>
      <c r="U92" s="74"/>
      <c r="W92" s="74"/>
      <c r="Y92" s="74"/>
      <c r="AA92" s="74"/>
      <c r="AC92" s="74"/>
    </row>
    <row r="93" spans="7:29" x14ac:dyDescent="0.35">
      <c r="G93" s="74"/>
      <c r="I93" s="74"/>
      <c r="K93" s="74"/>
      <c r="M93" s="74"/>
      <c r="O93" s="74"/>
      <c r="Q93" s="74"/>
      <c r="S93" s="74"/>
      <c r="U93" s="74"/>
      <c r="W93" s="74"/>
      <c r="Y93" s="74"/>
      <c r="AA93" s="74"/>
      <c r="AC93" s="74"/>
    </row>
    <row r="94" spans="7:29" x14ac:dyDescent="0.35">
      <c r="G94" s="74"/>
      <c r="I94" s="74"/>
      <c r="K94" s="74"/>
      <c r="M94" s="74"/>
      <c r="O94" s="74"/>
      <c r="Q94" s="74"/>
      <c r="S94" s="74"/>
      <c r="U94" s="74"/>
      <c r="W94" s="74"/>
      <c r="Y94" s="74"/>
      <c r="AA94" s="74"/>
      <c r="AC94" s="74"/>
    </row>
    <row r="95" spans="7:29" x14ac:dyDescent="0.35">
      <c r="G95" s="74"/>
      <c r="I95" s="74"/>
      <c r="K95" s="74"/>
      <c r="M95" s="74"/>
      <c r="O95" s="74"/>
      <c r="Q95" s="74"/>
      <c r="S95" s="74"/>
      <c r="U95" s="74"/>
      <c r="W95" s="74"/>
      <c r="Y95" s="74"/>
      <c r="AA95" s="74"/>
      <c r="AC95" s="74"/>
    </row>
    <row r="96" spans="7:29" x14ac:dyDescent="0.35">
      <c r="G96" s="74"/>
      <c r="I96" s="74"/>
      <c r="K96" s="74"/>
      <c r="M96" s="74"/>
      <c r="O96" s="74"/>
      <c r="Q96" s="74"/>
      <c r="S96" s="74"/>
      <c r="U96" s="74"/>
      <c r="W96" s="74"/>
      <c r="Y96" s="74"/>
      <c r="AA96" s="74"/>
      <c r="AC96" s="74"/>
    </row>
    <row r="97" spans="7:29" x14ac:dyDescent="0.35">
      <c r="G97" s="74"/>
      <c r="I97" s="74"/>
      <c r="K97" s="74"/>
      <c r="M97" s="74"/>
      <c r="O97" s="74"/>
      <c r="Q97" s="74"/>
      <c r="S97" s="74"/>
      <c r="U97" s="74"/>
      <c r="W97" s="74"/>
      <c r="Y97" s="74"/>
      <c r="AA97" s="74"/>
      <c r="AC97" s="74"/>
    </row>
    <row r="98" spans="7:29" x14ac:dyDescent="0.35">
      <c r="G98" s="74"/>
      <c r="I98" s="74"/>
      <c r="K98" s="74"/>
      <c r="M98" s="74"/>
      <c r="O98" s="74"/>
      <c r="Q98" s="74"/>
      <c r="S98" s="74"/>
      <c r="U98" s="74"/>
      <c r="W98" s="74"/>
      <c r="Y98" s="74"/>
      <c r="AA98" s="74"/>
      <c r="AC98" s="74"/>
    </row>
    <row r="99" spans="7:29" x14ac:dyDescent="0.35">
      <c r="G99" s="74"/>
      <c r="I99" s="74"/>
      <c r="K99" s="74"/>
      <c r="M99" s="74"/>
      <c r="O99" s="74"/>
      <c r="Q99" s="74"/>
      <c r="S99" s="74"/>
      <c r="U99" s="74"/>
      <c r="W99" s="74"/>
      <c r="Y99" s="74"/>
      <c r="AA99" s="74"/>
      <c r="AC99" s="74"/>
    </row>
    <row r="100" spans="7:29" x14ac:dyDescent="0.35">
      <c r="G100" s="74"/>
      <c r="I100" s="74"/>
      <c r="K100" s="74"/>
      <c r="M100" s="74"/>
      <c r="O100" s="74"/>
      <c r="Q100" s="74"/>
      <c r="S100" s="74"/>
      <c r="U100" s="74"/>
      <c r="W100" s="74"/>
      <c r="Y100" s="74"/>
      <c r="AA100" s="74"/>
      <c r="AC100" s="74"/>
    </row>
    <row r="101" spans="7:29" x14ac:dyDescent="0.35">
      <c r="G101" s="74"/>
      <c r="I101" s="74"/>
      <c r="K101" s="74"/>
      <c r="M101" s="74"/>
      <c r="O101" s="74"/>
      <c r="Q101" s="74"/>
      <c r="S101" s="74"/>
      <c r="U101" s="74"/>
      <c r="W101" s="74"/>
      <c r="Y101" s="74"/>
      <c r="AA101" s="74"/>
      <c r="AC101" s="74"/>
    </row>
    <row r="102" spans="7:29" x14ac:dyDescent="0.35">
      <c r="G102" s="74"/>
      <c r="I102" s="74"/>
      <c r="K102" s="74"/>
      <c r="M102" s="74"/>
      <c r="O102" s="74"/>
      <c r="Q102" s="74"/>
      <c r="S102" s="74"/>
      <c r="U102" s="74"/>
      <c r="W102" s="74"/>
      <c r="Y102" s="74"/>
      <c r="AA102" s="74"/>
      <c r="AC102" s="74"/>
    </row>
    <row r="103" spans="7:29" x14ac:dyDescent="0.35">
      <c r="G103" s="74"/>
      <c r="I103" s="74"/>
      <c r="K103" s="74"/>
      <c r="M103" s="74"/>
      <c r="O103" s="74"/>
      <c r="Q103" s="74"/>
      <c r="S103" s="74"/>
      <c r="U103" s="74"/>
      <c r="W103" s="74"/>
      <c r="Y103" s="74"/>
      <c r="AA103" s="74"/>
      <c r="AC103" s="74"/>
    </row>
    <row r="104" spans="7:29" x14ac:dyDescent="0.35">
      <c r="G104" s="74"/>
      <c r="I104" s="74"/>
      <c r="K104" s="74"/>
      <c r="M104" s="74"/>
      <c r="O104" s="74"/>
      <c r="Q104" s="74"/>
      <c r="S104" s="74"/>
      <c r="U104" s="74"/>
      <c r="W104" s="74"/>
      <c r="Y104" s="74"/>
      <c r="AA104" s="74"/>
      <c r="AC104" s="74"/>
    </row>
    <row r="105" spans="7:29" x14ac:dyDescent="0.35">
      <c r="G105" s="74"/>
      <c r="I105" s="74"/>
      <c r="K105" s="74"/>
      <c r="M105" s="74"/>
      <c r="O105" s="74"/>
      <c r="Q105" s="74"/>
      <c r="S105" s="74"/>
      <c r="U105" s="74"/>
      <c r="W105" s="74"/>
      <c r="Y105" s="74"/>
      <c r="AA105" s="74"/>
      <c r="AC105" s="74"/>
    </row>
    <row r="106" spans="7:29" x14ac:dyDescent="0.35">
      <c r="G106" s="74"/>
      <c r="I106" s="74"/>
      <c r="K106" s="74"/>
      <c r="M106" s="74"/>
      <c r="O106" s="74"/>
      <c r="Q106" s="74"/>
      <c r="S106" s="74"/>
      <c r="U106" s="74"/>
      <c r="W106" s="74"/>
      <c r="Y106" s="74"/>
      <c r="AA106" s="74"/>
      <c r="AC106" s="74"/>
    </row>
    <row r="107" spans="7:29" x14ac:dyDescent="0.35">
      <c r="G107" s="74"/>
      <c r="I107" s="74"/>
      <c r="K107" s="74"/>
      <c r="M107" s="74"/>
      <c r="O107" s="74"/>
      <c r="Q107" s="74"/>
      <c r="S107" s="74"/>
      <c r="U107" s="74"/>
      <c r="W107" s="74"/>
      <c r="Y107" s="74"/>
      <c r="AA107" s="74"/>
      <c r="AC107" s="74"/>
    </row>
    <row r="108" spans="7:29" x14ac:dyDescent="0.35">
      <c r="G108" s="74"/>
      <c r="I108" s="74"/>
      <c r="K108" s="74"/>
      <c r="M108" s="74"/>
      <c r="O108" s="74"/>
      <c r="Q108" s="74"/>
      <c r="S108" s="74"/>
      <c r="U108" s="74"/>
      <c r="W108" s="74"/>
      <c r="Y108" s="74"/>
      <c r="AA108" s="74"/>
      <c r="AC108" s="74"/>
    </row>
    <row r="109" spans="7:29" x14ac:dyDescent="0.35">
      <c r="G109" s="74"/>
      <c r="I109" s="74"/>
      <c r="K109" s="74"/>
      <c r="M109" s="74"/>
      <c r="O109" s="74"/>
      <c r="Q109" s="74"/>
      <c r="S109" s="74"/>
      <c r="U109" s="74"/>
      <c r="W109" s="74"/>
      <c r="Y109" s="74"/>
      <c r="AA109" s="74"/>
      <c r="AC109" s="74"/>
    </row>
    <row r="110" spans="7:29" x14ac:dyDescent="0.35">
      <c r="G110" s="74"/>
      <c r="I110" s="74"/>
      <c r="K110" s="74"/>
      <c r="M110" s="74"/>
      <c r="O110" s="74"/>
      <c r="Q110" s="74"/>
      <c r="S110" s="74"/>
      <c r="U110" s="74"/>
      <c r="W110" s="74"/>
      <c r="Y110" s="74"/>
      <c r="AA110" s="74"/>
      <c r="AC110" s="74"/>
    </row>
    <row r="111" spans="7:29" x14ac:dyDescent="0.35">
      <c r="G111" s="74"/>
      <c r="I111" s="74"/>
      <c r="K111" s="74"/>
      <c r="M111" s="74"/>
      <c r="O111" s="74"/>
      <c r="Q111" s="74"/>
      <c r="S111" s="74"/>
      <c r="U111" s="74"/>
      <c r="W111" s="74"/>
      <c r="Y111" s="74"/>
      <c r="AA111" s="74"/>
      <c r="AC111" s="74"/>
    </row>
    <row r="112" spans="7:29" x14ac:dyDescent="0.35">
      <c r="G112" s="74"/>
      <c r="I112" s="74"/>
      <c r="K112" s="74"/>
      <c r="M112" s="74"/>
      <c r="O112" s="74"/>
      <c r="Q112" s="74"/>
      <c r="S112" s="74"/>
      <c r="U112" s="74"/>
      <c r="W112" s="74"/>
      <c r="Y112" s="74"/>
      <c r="AA112" s="74"/>
      <c r="AC112" s="74"/>
    </row>
    <row r="113" spans="7:29" x14ac:dyDescent="0.35">
      <c r="G113" s="74"/>
      <c r="I113" s="74"/>
      <c r="K113" s="74"/>
      <c r="M113" s="74"/>
      <c r="O113" s="74"/>
      <c r="Q113" s="74"/>
      <c r="S113" s="74"/>
      <c r="U113" s="74"/>
      <c r="W113" s="74"/>
      <c r="Y113" s="74"/>
      <c r="AA113" s="74"/>
      <c r="AC113" s="74"/>
    </row>
    <row r="114" spans="7:29" x14ac:dyDescent="0.35">
      <c r="G114" s="74"/>
      <c r="I114" s="74"/>
      <c r="K114" s="74"/>
      <c r="M114" s="74"/>
      <c r="O114" s="74"/>
      <c r="Q114" s="74"/>
      <c r="S114" s="74"/>
      <c r="U114" s="74"/>
      <c r="W114" s="74"/>
      <c r="Y114" s="74"/>
      <c r="AA114" s="74"/>
      <c r="AC114" s="74"/>
    </row>
    <row r="115" spans="7:29" x14ac:dyDescent="0.35">
      <c r="G115" s="74"/>
      <c r="I115" s="74"/>
      <c r="K115" s="74"/>
      <c r="M115" s="74"/>
      <c r="O115" s="74"/>
      <c r="Q115" s="74"/>
      <c r="S115" s="74"/>
      <c r="U115" s="74"/>
      <c r="W115" s="74"/>
      <c r="Y115" s="74"/>
      <c r="AA115" s="74"/>
      <c r="AC115" s="74"/>
    </row>
    <row r="116" spans="7:29" x14ac:dyDescent="0.35">
      <c r="G116" s="74"/>
      <c r="I116" s="74"/>
      <c r="K116" s="74"/>
      <c r="M116" s="74"/>
      <c r="O116" s="74"/>
      <c r="Q116" s="74"/>
      <c r="S116" s="74"/>
      <c r="U116" s="74"/>
      <c r="W116" s="74"/>
      <c r="Y116" s="74"/>
      <c r="AA116" s="74"/>
      <c r="AC116" s="74"/>
    </row>
    <row r="117" spans="7:29" x14ac:dyDescent="0.35">
      <c r="G117" s="74"/>
      <c r="I117" s="74"/>
      <c r="K117" s="74"/>
      <c r="M117" s="74"/>
      <c r="O117" s="74"/>
      <c r="Q117" s="74"/>
      <c r="S117" s="74"/>
      <c r="U117" s="74"/>
      <c r="W117" s="74"/>
      <c r="Y117" s="74"/>
      <c r="AA117" s="74"/>
      <c r="AC117" s="74"/>
    </row>
    <row r="118" spans="7:29" x14ac:dyDescent="0.35">
      <c r="G118" s="74"/>
      <c r="I118" s="74"/>
      <c r="K118" s="74"/>
      <c r="M118" s="74"/>
      <c r="O118" s="74"/>
      <c r="Q118" s="74"/>
      <c r="S118" s="74"/>
      <c r="U118" s="74"/>
      <c r="W118" s="74"/>
      <c r="Y118" s="74"/>
      <c r="AA118" s="74"/>
      <c r="AC118" s="74"/>
    </row>
    <row r="119" spans="7:29" x14ac:dyDescent="0.35">
      <c r="G119" s="74"/>
      <c r="I119" s="74"/>
      <c r="K119" s="74"/>
      <c r="M119" s="74"/>
      <c r="O119" s="74"/>
      <c r="Q119" s="74"/>
      <c r="S119" s="74"/>
      <c r="U119" s="74"/>
      <c r="W119" s="74"/>
      <c r="Y119" s="74"/>
      <c r="AA119" s="74"/>
      <c r="AC119" s="74"/>
    </row>
    <row r="120" spans="7:29" x14ac:dyDescent="0.35">
      <c r="G120" s="74"/>
      <c r="I120" s="74"/>
      <c r="K120" s="74"/>
      <c r="M120" s="74"/>
      <c r="O120" s="74"/>
      <c r="Q120" s="74"/>
      <c r="S120" s="74"/>
      <c r="U120" s="74"/>
      <c r="W120" s="74"/>
      <c r="Y120" s="74"/>
      <c r="AA120" s="74"/>
      <c r="AC120" s="74"/>
    </row>
    <row r="121" spans="7:29" x14ac:dyDescent="0.35">
      <c r="G121" s="74"/>
      <c r="I121" s="74"/>
      <c r="K121" s="74"/>
      <c r="M121" s="74"/>
      <c r="O121" s="74"/>
      <c r="Q121" s="74"/>
      <c r="S121" s="74"/>
      <c r="U121" s="74"/>
      <c r="W121" s="74"/>
      <c r="Y121" s="74"/>
      <c r="AA121" s="74"/>
      <c r="AC121" s="74"/>
    </row>
    <row r="122" spans="7:29" x14ac:dyDescent="0.35">
      <c r="G122" s="74"/>
      <c r="I122" s="74"/>
      <c r="K122" s="74"/>
      <c r="M122" s="74"/>
      <c r="O122" s="74"/>
      <c r="Q122" s="74"/>
      <c r="S122" s="74"/>
      <c r="U122" s="74"/>
      <c r="W122" s="74"/>
      <c r="Y122" s="74"/>
      <c r="AA122" s="74"/>
      <c r="AC122" s="74"/>
    </row>
    <row r="123" spans="7:29" x14ac:dyDescent="0.35">
      <c r="G123" s="74"/>
      <c r="I123" s="74"/>
      <c r="K123" s="74"/>
      <c r="M123" s="74"/>
      <c r="O123" s="74"/>
      <c r="Q123" s="74"/>
      <c r="S123" s="74"/>
      <c r="U123" s="74"/>
      <c r="W123" s="74"/>
      <c r="Y123" s="74"/>
      <c r="AA123" s="74"/>
      <c r="AC123" s="74"/>
    </row>
    <row r="124" spans="7:29" x14ac:dyDescent="0.35">
      <c r="G124" s="74"/>
      <c r="I124" s="74"/>
      <c r="K124" s="74"/>
      <c r="M124" s="74"/>
      <c r="O124" s="74"/>
      <c r="Q124" s="74"/>
      <c r="S124" s="74"/>
      <c r="U124" s="74"/>
      <c r="W124" s="74"/>
      <c r="Y124" s="74"/>
      <c r="AA124" s="74"/>
      <c r="AC124" s="74"/>
    </row>
    <row r="125" spans="7:29" x14ac:dyDescent="0.35">
      <c r="G125" s="74"/>
      <c r="I125" s="74"/>
      <c r="K125" s="74"/>
      <c r="M125" s="74"/>
      <c r="O125" s="74"/>
      <c r="Q125" s="74"/>
      <c r="S125" s="74"/>
      <c r="U125" s="74"/>
      <c r="W125" s="74"/>
      <c r="Y125" s="74"/>
      <c r="AA125" s="74"/>
      <c r="AC125" s="74"/>
    </row>
    <row r="126" spans="7:29" x14ac:dyDescent="0.35">
      <c r="G126" s="74"/>
      <c r="I126" s="74"/>
      <c r="K126" s="74"/>
      <c r="M126" s="74"/>
      <c r="O126" s="74"/>
      <c r="Q126" s="74"/>
      <c r="S126" s="74"/>
      <c r="U126" s="74"/>
      <c r="W126" s="74"/>
      <c r="Y126" s="74"/>
      <c r="AA126" s="74"/>
      <c r="AC126" s="74"/>
    </row>
    <row r="127" spans="7:29" x14ac:dyDescent="0.35">
      <c r="G127" s="74"/>
      <c r="I127" s="74"/>
      <c r="K127" s="74"/>
      <c r="M127" s="74"/>
      <c r="O127" s="74"/>
      <c r="Q127" s="74"/>
      <c r="S127" s="74"/>
      <c r="U127" s="74"/>
      <c r="W127" s="74"/>
      <c r="Y127" s="74"/>
      <c r="AA127" s="74"/>
      <c r="AC127" s="74"/>
    </row>
    <row r="128" spans="7:29" x14ac:dyDescent="0.35">
      <c r="G128" s="74"/>
      <c r="I128" s="74"/>
      <c r="K128" s="74"/>
      <c r="M128" s="74"/>
      <c r="O128" s="74"/>
      <c r="Q128" s="74"/>
      <c r="S128" s="74"/>
      <c r="U128" s="74"/>
      <c r="W128" s="74"/>
      <c r="Y128" s="74"/>
      <c r="AA128" s="74"/>
      <c r="AC128" s="74"/>
    </row>
    <row r="129" spans="7:29" x14ac:dyDescent="0.35">
      <c r="G129" s="74"/>
      <c r="I129" s="74"/>
      <c r="K129" s="74"/>
      <c r="M129" s="74"/>
      <c r="O129" s="74"/>
      <c r="Q129" s="74"/>
      <c r="S129" s="74"/>
      <c r="U129" s="74"/>
      <c r="W129" s="74"/>
      <c r="Y129" s="74"/>
      <c r="AA129" s="74"/>
      <c r="AC129" s="74"/>
    </row>
    <row r="130" spans="7:29" x14ac:dyDescent="0.35">
      <c r="G130" s="74"/>
      <c r="I130" s="74"/>
      <c r="K130" s="74"/>
      <c r="M130" s="74"/>
      <c r="O130" s="74"/>
      <c r="Q130" s="74"/>
      <c r="S130" s="74"/>
      <c r="U130" s="74"/>
      <c r="W130" s="74"/>
      <c r="Y130" s="74"/>
      <c r="AA130" s="74"/>
      <c r="AC130" s="74"/>
    </row>
    <row r="131" spans="7:29" x14ac:dyDescent="0.35">
      <c r="G131" s="74"/>
      <c r="I131" s="74"/>
      <c r="K131" s="74"/>
      <c r="M131" s="74"/>
      <c r="O131" s="74"/>
      <c r="Q131" s="74"/>
      <c r="S131" s="74"/>
      <c r="U131" s="74"/>
      <c r="W131" s="74"/>
      <c r="Y131" s="74"/>
      <c r="AA131" s="74"/>
      <c r="AC131" s="74"/>
    </row>
    <row r="132" spans="7:29" x14ac:dyDescent="0.35">
      <c r="G132" s="74"/>
      <c r="I132" s="74"/>
      <c r="K132" s="74"/>
      <c r="M132" s="74"/>
      <c r="O132" s="74"/>
      <c r="Q132" s="74"/>
      <c r="S132" s="74"/>
      <c r="U132" s="74"/>
      <c r="W132" s="74"/>
      <c r="Y132" s="74"/>
      <c r="AA132" s="74"/>
      <c r="AC132" s="74"/>
    </row>
    <row r="133" spans="7:29" x14ac:dyDescent="0.35">
      <c r="G133" s="74"/>
      <c r="I133" s="74"/>
      <c r="K133" s="74"/>
      <c r="M133" s="74"/>
      <c r="O133" s="74"/>
      <c r="Q133" s="74"/>
      <c r="S133" s="74"/>
      <c r="U133" s="74"/>
      <c r="W133" s="74"/>
      <c r="Y133" s="74"/>
      <c r="AA133" s="74"/>
      <c r="AC133" s="74"/>
    </row>
    <row r="134" spans="7:29" x14ac:dyDescent="0.35">
      <c r="G134" s="74"/>
      <c r="I134" s="74"/>
      <c r="K134" s="74"/>
      <c r="M134" s="74"/>
      <c r="O134" s="74"/>
      <c r="Q134" s="74"/>
      <c r="S134" s="74"/>
      <c r="U134" s="74"/>
      <c r="W134" s="74"/>
      <c r="Y134" s="74"/>
      <c r="AA134" s="74"/>
      <c r="AC134" s="74"/>
    </row>
    <row r="135" spans="7:29" x14ac:dyDescent="0.35">
      <c r="G135" s="74"/>
      <c r="I135" s="74"/>
      <c r="K135" s="74"/>
      <c r="M135" s="74"/>
      <c r="O135" s="74"/>
      <c r="Q135" s="74"/>
      <c r="S135" s="74"/>
      <c r="U135" s="74"/>
      <c r="W135" s="74"/>
      <c r="Y135" s="74"/>
      <c r="AA135" s="74"/>
      <c r="AC135" s="74"/>
    </row>
    <row r="136" spans="7:29" x14ac:dyDescent="0.35">
      <c r="G136" s="74"/>
      <c r="I136" s="74"/>
      <c r="K136" s="74"/>
      <c r="M136" s="74"/>
      <c r="O136" s="74"/>
      <c r="Q136" s="74"/>
      <c r="S136" s="74"/>
      <c r="U136" s="74"/>
      <c r="W136" s="74"/>
      <c r="Y136" s="74"/>
      <c r="AA136" s="74"/>
      <c r="AC136" s="74"/>
    </row>
    <row r="137" spans="7:29" x14ac:dyDescent="0.35">
      <c r="G137" s="74"/>
      <c r="I137" s="74"/>
      <c r="K137" s="74"/>
      <c r="M137" s="74"/>
      <c r="O137" s="74"/>
      <c r="Q137" s="74"/>
      <c r="S137" s="74"/>
      <c r="U137" s="74"/>
      <c r="W137" s="74"/>
      <c r="Y137" s="74"/>
      <c r="AA137" s="74"/>
      <c r="AC137" s="74"/>
    </row>
    <row r="138" spans="7:29" x14ac:dyDescent="0.35">
      <c r="G138" s="74"/>
      <c r="I138" s="74"/>
      <c r="K138" s="74"/>
      <c r="M138" s="74"/>
      <c r="O138" s="74"/>
      <c r="Q138" s="74"/>
      <c r="S138" s="74"/>
      <c r="U138" s="74"/>
      <c r="W138" s="74"/>
      <c r="Y138" s="74"/>
      <c r="AA138" s="74"/>
      <c r="AC138" s="74"/>
    </row>
    <row r="139" spans="7:29" x14ac:dyDescent="0.35">
      <c r="G139" s="74"/>
      <c r="I139" s="74"/>
      <c r="K139" s="74"/>
      <c r="M139" s="74"/>
      <c r="O139" s="74"/>
      <c r="Q139" s="74"/>
      <c r="S139" s="74"/>
      <c r="U139" s="74"/>
      <c r="W139" s="74"/>
      <c r="Y139" s="74"/>
      <c r="AA139" s="74"/>
      <c r="AC139" s="74"/>
    </row>
    <row r="140" spans="7:29" x14ac:dyDescent="0.35">
      <c r="G140" s="74"/>
      <c r="I140" s="74"/>
      <c r="K140" s="74"/>
      <c r="M140" s="74"/>
      <c r="O140" s="74"/>
      <c r="Q140" s="74"/>
      <c r="S140" s="74"/>
      <c r="U140" s="74"/>
      <c r="W140" s="74"/>
      <c r="Y140" s="74"/>
      <c r="AA140" s="74"/>
      <c r="AC140" s="74"/>
    </row>
    <row r="141" spans="7:29" x14ac:dyDescent="0.35">
      <c r="G141" s="74"/>
      <c r="I141" s="74"/>
      <c r="K141" s="74"/>
      <c r="M141" s="74"/>
      <c r="O141" s="74"/>
      <c r="Q141" s="74"/>
      <c r="S141" s="74"/>
      <c r="U141" s="74"/>
      <c r="W141" s="74"/>
      <c r="Y141" s="74"/>
      <c r="AA141" s="74"/>
      <c r="AC141" s="74"/>
    </row>
  </sheetData>
  <mergeCells count="2">
    <mergeCell ref="B12:E12"/>
    <mergeCell ref="B59:E59"/>
  </mergeCells>
  <pageMargins left="0.5" right="0.5" top="0.5" bottom="0.5" header="0.5" footer="0.5"/>
  <pageSetup scale="43" orientation="landscape" r:id="rId1"/>
  <headerFooter scaleWithDoc="0" alignWithMargins="0"/>
  <ignoredErrors>
    <ignoredError sqref="AA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B47"/>
  <sheetViews>
    <sheetView showGridLines="0" zoomScale="90" zoomScaleNormal="90" zoomScaleSheetLayoutView="80" workbookViewId="0">
      <pane xSplit="4" ySplit="9" topLeftCell="P10" activePane="bottomRight" state="frozen"/>
      <selection pane="topRight" activeCell="E10" sqref="E10"/>
      <selection pane="bottomLeft" activeCell="E10" sqref="E10"/>
      <selection pane="bottomRight"/>
    </sheetView>
  </sheetViews>
  <sheetFormatPr defaultColWidth="10.36328125" defaultRowHeight="12.9" x14ac:dyDescent="0.35"/>
  <cols>
    <col min="1" max="3" width="3" style="36" customWidth="1"/>
    <col min="4" max="4" width="49.453125" style="36" customWidth="1"/>
    <col min="5" max="5" width="1.453125" style="36" customWidth="1"/>
    <col min="6" max="6" width="14.6328125" style="36" customWidth="1"/>
    <col min="7" max="7" width="1" style="36" customWidth="1"/>
    <col min="8" max="8" width="14.6328125" style="36" customWidth="1"/>
    <col min="9" max="9" width="1" style="36" customWidth="1"/>
    <col min="10" max="10" width="14.6328125" style="36" customWidth="1"/>
    <col min="11" max="11" width="1" style="36" customWidth="1"/>
    <col min="12" max="12" width="17.81640625" style="36" customWidth="1"/>
    <col min="13" max="13" width="1" style="36" customWidth="1"/>
    <col min="14" max="14" width="17.81640625" style="36" customWidth="1"/>
    <col min="15" max="15" width="1" style="36" customWidth="1"/>
    <col min="16" max="16" width="17.81640625" style="36" customWidth="1"/>
    <col min="17" max="17" width="1" style="36" customWidth="1"/>
    <col min="18" max="18" width="17.81640625" style="36" customWidth="1"/>
    <col min="19" max="19" width="1" style="36" customWidth="1"/>
    <col min="20" max="20" width="14.6328125" style="36" customWidth="1"/>
    <col min="21" max="21" width="1" style="36" customWidth="1"/>
    <col min="22" max="22" width="17.81640625" style="36" customWidth="1"/>
    <col min="23" max="23" width="1" style="36" customWidth="1"/>
    <col min="24" max="24" width="17.81640625" style="36" customWidth="1"/>
    <col min="25" max="25" width="1" style="36" customWidth="1"/>
    <col min="26" max="26" width="17.81640625" style="36" customWidth="1"/>
    <col min="27" max="27" width="1" style="36" customWidth="1"/>
    <col min="28" max="28" width="18" style="36" customWidth="1"/>
    <col min="29" max="16384" width="10.36328125" style="36"/>
  </cols>
  <sheetData>
    <row r="1" spans="1:28" ht="15" customHeight="1" x14ac:dyDescent="0.3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15" customHeight="1" x14ac:dyDescent="0.35">
      <c r="A2" s="34" t="s">
        <v>94</v>
      </c>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ht="15" customHeight="1" x14ac:dyDescent="0.35">
      <c r="A3" s="34" t="s">
        <v>95</v>
      </c>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ht="15" customHeight="1" x14ac:dyDescent="0.3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13.3" thickBot="1" x14ac:dyDescent="0.4">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x14ac:dyDescent="0.35">
      <c r="F6" s="38" t="s">
        <v>42</v>
      </c>
      <c r="H6" s="38" t="s">
        <v>42</v>
      </c>
      <c r="J6" s="38" t="s">
        <v>42</v>
      </c>
      <c r="L6" s="37" t="s">
        <v>43</v>
      </c>
      <c r="N6" s="37" t="s">
        <v>43</v>
      </c>
      <c r="P6" s="37" t="s">
        <v>43</v>
      </c>
      <c r="R6" s="37" t="s">
        <v>43</v>
      </c>
      <c r="T6" s="38" t="s">
        <v>42</v>
      </c>
      <c r="U6" s="35"/>
      <c r="V6" s="37" t="s">
        <v>43</v>
      </c>
      <c r="X6" s="37" t="s">
        <v>43</v>
      </c>
      <c r="Z6" s="37" t="s">
        <v>43</v>
      </c>
      <c r="AB6" s="38" t="s">
        <v>44</v>
      </c>
    </row>
    <row r="7" spans="1:28" x14ac:dyDescent="0.35">
      <c r="F7" s="40" t="s">
        <v>45</v>
      </c>
      <c r="H7" s="40" t="s">
        <v>45</v>
      </c>
      <c r="J7" s="40" t="s">
        <v>45</v>
      </c>
      <c r="L7" s="37" t="s">
        <v>45</v>
      </c>
      <c r="N7" s="37" t="s">
        <v>45</v>
      </c>
      <c r="P7" s="37" t="s">
        <v>45</v>
      </c>
      <c r="R7" s="37" t="s">
        <v>45</v>
      </c>
      <c r="T7" s="40" t="s">
        <v>45</v>
      </c>
      <c r="U7" s="35"/>
      <c r="V7" s="37" t="s">
        <v>45</v>
      </c>
      <c r="X7" s="37" t="s">
        <v>45</v>
      </c>
      <c r="Z7" s="37" t="s">
        <v>45</v>
      </c>
      <c r="AB7" s="40" t="s">
        <v>45</v>
      </c>
    </row>
    <row r="8" spans="1:28" s="41" customFormat="1" x14ac:dyDescent="0.35">
      <c r="F8" s="42">
        <v>45291</v>
      </c>
      <c r="H8" s="42">
        <v>45291</v>
      </c>
      <c r="J8" s="42">
        <v>45291</v>
      </c>
      <c r="L8" s="41">
        <v>45016</v>
      </c>
      <c r="N8" s="41">
        <v>45107</v>
      </c>
      <c r="P8" s="41">
        <v>45199</v>
      </c>
      <c r="R8" s="41">
        <v>45291</v>
      </c>
      <c r="T8" s="42">
        <v>45291</v>
      </c>
      <c r="U8" s="35"/>
      <c r="V8" s="41">
        <v>45016</v>
      </c>
      <c r="X8" s="41">
        <v>45473</v>
      </c>
      <c r="Z8" s="41">
        <v>45565</v>
      </c>
      <c r="AB8" s="42">
        <v>45565</v>
      </c>
    </row>
    <row r="9" spans="1:28" x14ac:dyDescent="0.35">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4">
        <v>2024</v>
      </c>
    </row>
    <row r="10" spans="1:28" x14ac:dyDescent="0.35">
      <c r="A10" s="36" t="s">
        <v>96</v>
      </c>
      <c r="F10" s="45"/>
      <c r="H10" s="45"/>
      <c r="J10" s="45"/>
      <c r="N10" s="39"/>
      <c r="T10" s="45"/>
      <c r="U10" s="35"/>
      <c r="X10" s="39"/>
      <c r="Z10" s="39"/>
      <c r="AB10" s="45"/>
    </row>
    <row r="11" spans="1:28" x14ac:dyDescent="0.35">
      <c r="B11" s="36" t="s">
        <v>97</v>
      </c>
      <c r="F11" s="47">
        <v>467912</v>
      </c>
      <c r="H11" s="47">
        <v>453042</v>
      </c>
      <c r="J11" s="47">
        <v>442680</v>
      </c>
      <c r="L11" s="46">
        <v>93318</v>
      </c>
      <c r="N11" s="46">
        <v>117347</v>
      </c>
      <c r="P11" s="46">
        <v>108501</v>
      </c>
      <c r="R11" s="46">
        <v>125984</v>
      </c>
      <c r="T11" s="47">
        <v>445150</v>
      </c>
      <c r="U11" s="35"/>
      <c r="V11" s="46">
        <v>87610</v>
      </c>
      <c r="X11" s="46">
        <v>99133</v>
      </c>
      <c r="Z11" s="46">
        <v>112151</v>
      </c>
      <c r="AB11" s="47">
        <v>298894</v>
      </c>
    </row>
    <row r="12" spans="1:28" x14ac:dyDescent="0.35">
      <c r="B12" s="36" t="s">
        <v>98</v>
      </c>
      <c r="F12" s="49">
        <v>375883</v>
      </c>
      <c r="H12" s="49">
        <v>391915</v>
      </c>
      <c r="J12" s="49">
        <v>377080</v>
      </c>
      <c r="L12" s="48">
        <v>92841</v>
      </c>
      <c r="N12" s="48">
        <v>93271</v>
      </c>
      <c r="P12" s="48">
        <v>94660</v>
      </c>
      <c r="R12" s="48">
        <v>100417</v>
      </c>
      <c r="T12" s="49">
        <v>381189</v>
      </c>
      <c r="U12" s="35"/>
      <c r="V12" s="48">
        <v>92054</v>
      </c>
      <c r="X12" s="48">
        <v>93487</v>
      </c>
      <c r="Z12" s="48">
        <v>98087</v>
      </c>
      <c r="AB12" s="49">
        <v>283628</v>
      </c>
    </row>
    <row r="13" spans="1:28" x14ac:dyDescent="0.35">
      <c r="C13" s="36" t="s">
        <v>99</v>
      </c>
      <c r="F13" s="51">
        <v>843795</v>
      </c>
      <c r="H13" s="51">
        <v>844957</v>
      </c>
      <c r="J13" s="51">
        <v>819760</v>
      </c>
      <c r="L13" s="50">
        <v>186159</v>
      </c>
      <c r="N13" s="50">
        <v>210618</v>
      </c>
      <c r="P13" s="50">
        <v>203161</v>
      </c>
      <c r="R13" s="50">
        <v>226401</v>
      </c>
      <c r="T13" s="51">
        <v>826339</v>
      </c>
      <c r="U13" s="35"/>
      <c r="V13" s="50">
        <v>179664</v>
      </c>
      <c r="X13" s="50">
        <v>192620</v>
      </c>
      <c r="Z13" s="50">
        <v>210238</v>
      </c>
      <c r="AB13" s="51">
        <v>582522</v>
      </c>
    </row>
    <row r="14" spans="1:28" x14ac:dyDescent="0.35">
      <c r="A14" s="36" t="s">
        <v>100</v>
      </c>
      <c r="F14" s="45"/>
      <c r="H14" s="45"/>
      <c r="J14" s="45"/>
      <c r="L14" s="39"/>
      <c r="N14" s="39"/>
      <c r="P14" s="39"/>
      <c r="R14" s="39"/>
      <c r="T14" s="45"/>
      <c r="U14" s="35"/>
      <c r="V14" s="39"/>
      <c r="X14" s="39"/>
      <c r="Z14" s="39"/>
      <c r="AB14" s="45"/>
    </row>
    <row r="15" spans="1:28" x14ac:dyDescent="0.35">
      <c r="B15" s="36" t="s">
        <v>97</v>
      </c>
      <c r="F15" s="45">
        <v>204772</v>
      </c>
      <c r="H15" s="45">
        <v>214745</v>
      </c>
      <c r="J15" s="45">
        <v>245145</v>
      </c>
      <c r="L15" s="39">
        <v>62063</v>
      </c>
      <c r="N15" s="39">
        <v>67927</v>
      </c>
      <c r="P15" s="39">
        <v>59436</v>
      </c>
      <c r="R15" s="39">
        <v>61183</v>
      </c>
      <c r="T15" s="45">
        <v>250609</v>
      </c>
      <c r="U15" s="35"/>
      <c r="V15" s="39">
        <v>45794</v>
      </c>
      <c r="X15" s="39">
        <v>54845</v>
      </c>
      <c r="Z15" s="39">
        <v>59405</v>
      </c>
      <c r="AB15" s="45">
        <v>160044</v>
      </c>
    </row>
    <row r="16" spans="1:28" x14ac:dyDescent="0.35">
      <c r="B16" s="36" t="s">
        <v>98</v>
      </c>
      <c r="F16" s="45">
        <v>145916</v>
      </c>
      <c r="H16" s="45">
        <v>147209</v>
      </c>
      <c r="J16" s="45">
        <v>142137</v>
      </c>
      <c r="L16" s="39">
        <v>35305</v>
      </c>
      <c r="N16" s="39">
        <v>33782</v>
      </c>
      <c r="P16" s="39">
        <v>33065</v>
      </c>
      <c r="R16" s="39">
        <v>37205</v>
      </c>
      <c r="T16" s="45">
        <v>139357</v>
      </c>
      <c r="U16" s="35"/>
      <c r="V16" s="39">
        <v>35364</v>
      </c>
      <c r="X16" s="39">
        <v>33376</v>
      </c>
      <c r="Z16" s="39">
        <v>34893</v>
      </c>
      <c r="AB16" s="45">
        <v>103633</v>
      </c>
    </row>
    <row r="17" spans="1:28" x14ac:dyDescent="0.35">
      <c r="B17" s="36" t="s">
        <v>101</v>
      </c>
      <c r="F17" s="49">
        <v>42290</v>
      </c>
      <c r="H17" s="49">
        <v>38343</v>
      </c>
      <c r="J17" s="49">
        <v>31542</v>
      </c>
      <c r="L17" s="48">
        <v>7389</v>
      </c>
      <c r="N17" s="48">
        <v>7439</v>
      </c>
      <c r="P17" s="48">
        <v>7157</v>
      </c>
      <c r="R17" s="48">
        <v>6305</v>
      </c>
      <c r="T17" s="49">
        <v>28290</v>
      </c>
      <c r="U17" s="35"/>
      <c r="V17" s="48">
        <v>6551</v>
      </c>
      <c r="X17" s="48">
        <v>6532</v>
      </c>
      <c r="Z17" s="48">
        <v>6323</v>
      </c>
      <c r="AB17" s="49">
        <v>19406</v>
      </c>
    </row>
    <row r="18" spans="1:28" x14ac:dyDescent="0.35">
      <c r="C18" s="36" t="s">
        <v>102</v>
      </c>
      <c r="F18" s="51">
        <v>392978</v>
      </c>
      <c r="H18" s="51">
        <v>400297</v>
      </c>
      <c r="J18" s="51">
        <v>418824</v>
      </c>
      <c r="L18" s="50">
        <v>104757</v>
      </c>
      <c r="N18" s="50">
        <v>109148</v>
      </c>
      <c r="P18" s="50">
        <v>99658</v>
      </c>
      <c r="R18" s="50">
        <v>104693</v>
      </c>
      <c r="T18" s="51">
        <v>418256</v>
      </c>
      <c r="U18" s="35"/>
      <c r="V18" s="50">
        <v>87709</v>
      </c>
      <c r="X18" s="50">
        <v>94753</v>
      </c>
      <c r="Z18" s="50">
        <v>100621</v>
      </c>
      <c r="AB18" s="51">
        <v>283083</v>
      </c>
    </row>
    <row r="19" spans="1:28" x14ac:dyDescent="0.35">
      <c r="A19" s="36" t="s">
        <v>103</v>
      </c>
      <c r="F19" s="49">
        <v>450817</v>
      </c>
      <c r="H19" s="49">
        <v>444660</v>
      </c>
      <c r="J19" s="49">
        <v>400936</v>
      </c>
      <c r="L19" s="48">
        <v>81402</v>
      </c>
      <c r="N19" s="48">
        <v>101470</v>
      </c>
      <c r="P19" s="48">
        <v>103503</v>
      </c>
      <c r="R19" s="48">
        <v>121708</v>
      </c>
      <c r="T19" s="49">
        <v>408083</v>
      </c>
      <c r="U19" s="35"/>
      <c r="V19" s="48">
        <v>91955</v>
      </c>
      <c r="X19" s="48">
        <v>97867</v>
      </c>
      <c r="Z19" s="48">
        <v>109617</v>
      </c>
      <c r="AB19" s="49">
        <v>299439</v>
      </c>
    </row>
    <row r="20" spans="1:28" x14ac:dyDescent="0.35">
      <c r="A20" s="36" t="s">
        <v>104</v>
      </c>
      <c r="F20" s="45"/>
      <c r="H20" s="45"/>
      <c r="J20" s="45"/>
      <c r="L20" s="39"/>
      <c r="N20" s="39"/>
      <c r="P20" s="39"/>
      <c r="R20" s="39"/>
      <c r="T20" s="45"/>
      <c r="U20" s="35"/>
      <c r="V20" s="39"/>
      <c r="X20" s="39"/>
      <c r="Z20" s="39"/>
      <c r="AB20" s="45"/>
    </row>
    <row r="21" spans="1:28" x14ac:dyDescent="0.35">
      <c r="B21" s="36" t="s">
        <v>105</v>
      </c>
      <c r="F21" s="45">
        <v>194525</v>
      </c>
      <c r="H21" s="45">
        <v>194948</v>
      </c>
      <c r="J21" s="45">
        <v>203676</v>
      </c>
      <c r="L21" s="39">
        <v>51304</v>
      </c>
      <c r="N21" s="39">
        <v>47776</v>
      </c>
      <c r="P21" s="39">
        <v>46229</v>
      </c>
      <c r="R21" s="39">
        <v>45351</v>
      </c>
      <c r="T21" s="45">
        <v>190660</v>
      </c>
      <c r="U21" s="35"/>
      <c r="V21" s="39">
        <v>45763</v>
      </c>
      <c r="X21" s="39">
        <v>43489</v>
      </c>
      <c r="Z21" s="39">
        <v>45645</v>
      </c>
      <c r="AB21" s="45">
        <v>134897</v>
      </c>
    </row>
    <row r="22" spans="1:28" x14ac:dyDescent="0.35">
      <c r="B22" s="36" t="s">
        <v>106</v>
      </c>
      <c r="F22" s="45">
        <v>139318</v>
      </c>
      <c r="H22" s="45">
        <v>150279</v>
      </c>
      <c r="J22" s="45">
        <v>147766</v>
      </c>
      <c r="L22" s="39">
        <v>35399</v>
      </c>
      <c r="N22" s="39">
        <v>33905</v>
      </c>
      <c r="P22" s="39">
        <v>32795</v>
      </c>
      <c r="R22" s="39">
        <v>35361</v>
      </c>
      <c r="T22" s="45">
        <v>137460</v>
      </c>
      <c r="U22" s="35"/>
      <c r="V22" s="39">
        <v>34716</v>
      </c>
      <c r="X22" s="39">
        <v>32984</v>
      </c>
      <c r="Z22" s="39">
        <v>33060</v>
      </c>
      <c r="AB22" s="45">
        <v>100760</v>
      </c>
    </row>
    <row r="23" spans="1:28" x14ac:dyDescent="0.35">
      <c r="B23" s="36" t="s">
        <v>107</v>
      </c>
      <c r="F23" s="45">
        <v>63286</v>
      </c>
      <c r="H23" s="45">
        <v>53661</v>
      </c>
      <c r="J23" s="45">
        <v>51053</v>
      </c>
      <c r="L23" s="39">
        <v>14045</v>
      </c>
      <c r="N23" s="39">
        <v>14346</v>
      </c>
      <c r="P23" s="39">
        <v>12885</v>
      </c>
      <c r="R23" s="39">
        <v>13686</v>
      </c>
      <c r="T23" s="45">
        <v>54962</v>
      </c>
      <c r="U23" s="35"/>
      <c r="V23" s="39">
        <v>15191</v>
      </c>
      <c r="X23" s="39">
        <v>14901</v>
      </c>
      <c r="Z23" s="39">
        <v>21588</v>
      </c>
      <c r="AB23" s="45">
        <v>51680</v>
      </c>
    </row>
    <row r="24" spans="1:28" x14ac:dyDescent="0.35">
      <c r="B24" s="36" t="s">
        <v>108</v>
      </c>
      <c r="F24" s="45">
        <v>18620</v>
      </c>
      <c r="H24" s="45">
        <v>28283</v>
      </c>
      <c r="J24" s="45">
        <v>29646</v>
      </c>
      <c r="L24" s="39">
        <v>7264</v>
      </c>
      <c r="N24" s="39">
        <v>7260</v>
      </c>
      <c r="P24" s="39">
        <v>7216</v>
      </c>
      <c r="R24" s="39">
        <v>6861</v>
      </c>
      <c r="T24" s="45">
        <v>28601</v>
      </c>
      <c r="U24" s="39"/>
      <c r="V24" s="39">
        <v>6706</v>
      </c>
      <c r="X24" s="39">
        <v>6508</v>
      </c>
      <c r="Z24" s="39">
        <v>6457</v>
      </c>
      <c r="AB24" s="45">
        <v>19671</v>
      </c>
    </row>
    <row r="25" spans="1:28" x14ac:dyDescent="0.35">
      <c r="B25" s="36" t="s">
        <v>54</v>
      </c>
      <c r="F25" s="45">
        <v>0</v>
      </c>
      <c r="H25" s="45">
        <v>116000</v>
      </c>
      <c r="J25" s="45">
        <v>0</v>
      </c>
      <c r="L25" s="39">
        <v>0</v>
      </c>
      <c r="N25" s="39">
        <v>0</v>
      </c>
      <c r="P25" s="39">
        <v>0</v>
      </c>
      <c r="R25" s="39">
        <v>0</v>
      </c>
      <c r="T25" s="45">
        <v>0</v>
      </c>
      <c r="U25" s="39"/>
      <c r="V25" s="39">
        <v>0</v>
      </c>
      <c r="X25" s="39">
        <v>0</v>
      </c>
      <c r="Z25" s="39">
        <v>0</v>
      </c>
      <c r="AB25" s="45">
        <v>0</v>
      </c>
    </row>
    <row r="26" spans="1:28" x14ac:dyDescent="0.35">
      <c r="B26" s="36" t="s">
        <v>109</v>
      </c>
      <c r="F26" s="45">
        <v>17164</v>
      </c>
      <c r="H26" s="45">
        <v>7632</v>
      </c>
      <c r="J26" s="45">
        <v>6286</v>
      </c>
      <c r="L26" s="39">
        <v>1642</v>
      </c>
      <c r="N26" s="39">
        <v>498</v>
      </c>
      <c r="P26" s="39">
        <v>842</v>
      </c>
      <c r="R26" s="39">
        <v>1494</v>
      </c>
      <c r="T26" s="45">
        <v>4476</v>
      </c>
      <c r="U26" s="39"/>
      <c r="V26" s="39">
        <v>0</v>
      </c>
      <c r="X26" s="39">
        <v>0</v>
      </c>
      <c r="Z26" s="39">
        <v>0</v>
      </c>
      <c r="AB26" s="45">
        <v>0</v>
      </c>
    </row>
    <row r="27" spans="1:28" x14ac:dyDescent="0.35">
      <c r="B27" s="36" t="s">
        <v>110</v>
      </c>
      <c r="F27" s="45">
        <v>16235</v>
      </c>
      <c r="H27" s="45">
        <v>11653</v>
      </c>
      <c r="J27" s="45">
        <v>10833</v>
      </c>
      <c r="L27" s="39">
        <v>6937</v>
      </c>
      <c r="N27" s="39">
        <v>4307</v>
      </c>
      <c r="P27" s="39">
        <v>2680</v>
      </c>
      <c r="R27" s="39">
        <v>2285</v>
      </c>
      <c r="T27" s="45">
        <v>16209</v>
      </c>
      <c r="U27" s="39"/>
      <c r="V27" s="39">
        <v>3065</v>
      </c>
      <c r="X27" s="39">
        <v>1920</v>
      </c>
      <c r="Z27" s="39">
        <v>3794</v>
      </c>
      <c r="AB27" s="45">
        <v>8779</v>
      </c>
    </row>
    <row r="28" spans="1:28" x14ac:dyDescent="0.35">
      <c r="C28" s="36" t="s">
        <v>111</v>
      </c>
      <c r="F28" s="51">
        <v>449148</v>
      </c>
      <c r="H28" s="51">
        <v>562456</v>
      </c>
      <c r="J28" s="51">
        <v>449260</v>
      </c>
      <c r="L28" s="50">
        <v>116591</v>
      </c>
      <c r="N28" s="50">
        <v>108092</v>
      </c>
      <c r="P28" s="50">
        <v>102647</v>
      </c>
      <c r="R28" s="50">
        <v>105038</v>
      </c>
      <c r="T28" s="51">
        <v>432368</v>
      </c>
      <c r="U28" s="39"/>
      <c r="V28" s="50">
        <v>105441</v>
      </c>
      <c r="X28" s="50">
        <v>99802</v>
      </c>
      <c r="Z28" s="50">
        <v>110544</v>
      </c>
      <c r="AB28" s="51">
        <v>315787</v>
      </c>
    </row>
    <row r="29" spans="1:28" x14ac:dyDescent="0.35">
      <c r="A29" s="36" t="s">
        <v>112</v>
      </c>
      <c r="F29" s="45">
        <v>1669</v>
      </c>
      <c r="H29" s="45">
        <v>-117796</v>
      </c>
      <c r="J29" s="45">
        <v>-48324</v>
      </c>
      <c r="L29" s="39">
        <v>-35189</v>
      </c>
      <c r="N29" s="39">
        <v>-6622</v>
      </c>
      <c r="P29" s="39">
        <v>856</v>
      </c>
      <c r="R29" s="39">
        <v>16670</v>
      </c>
      <c r="T29" s="45">
        <v>-24285</v>
      </c>
      <c r="U29" s="39"/>
      <c r="V29" s="39">
        <v>-13486</v>
      </c>
      <c r="X29" s="39">
        <v>-1935</v>
      </c>
      <c r="Z29" s="39">
        <v>-927</v>
      </c>
      <c r="AB29" s="45">
        <v>-16348</v>
      </c>
    </row>
    <row r="30" spans="1:28" x14ac:dyDescent="0.35">
      <c r="A30" s="36" t="s">
        <v>113</v>
      </c>
      <c r="F30" s="45">
        <v>-21042</v>
      </c>
      <c r="H30" s="45">
        <v>-15831</v>
      </c>
      <c r="J30" s="45">
        <v>-19780</v>
      </c>
      <c r="L30" s="39">
        <v>-6422</v>
      </c>
      <c r="N30" s="39">
        <v>-6766</v>
      </c>
      <c r="P30" s="39">
        <v>-7143</v>
      </c>
      <c r="R30" s="39">
        <v>-6989</v>
      </c>
      <c r="T30" s="45">
        <v>-27320</v>
      </c>
      <c r="U30" s="39"/>
      <c r="V30" s="39">
        <v>-5987</v>
      </c>
      <c r="X30" s="39">
        <v>-3879</v>
      </c>
      <c r="Z30" s="39">
        <v>-11952</v>
      </c>
      <c r="AB30" s="45">
        <v>-21818</v>
      </c>
    </row>
    <row r="31" spans="1:28" x14ac:dyDescent="0.35">
      <c r="A31" s="36" t="s">
        <v>114</v>
      </c>
      <c r="F31" s="49">
        <v>112690</v>
      </c>
      <c r="H31" s="49">
        <v>-74516</v>
      </c>
      <c r="J31" s="49">
        <v>-44495</v>
      </c>
      <c r="L31" s="48">
        <v>4772</v>
      </c>
      <c r="N31" s="48">
        <v>-2688</v>
      </c>
      <c r="P31" s="48">
        <v>-2620</v>
      </c>
      <c r="R31" s="48">
        <v>-3232</v>
      </c>
      <c r="T31" s="49">
        <v>-3768</v>
      </c>
      <c r="U31" s="39"/>
      <c r="V31" s="48">
        <v>-7513</v>
      </c>
      <c r="X31" s="48">
        <v>-9503</v>
      </c>
      <c r="Z31" s="48">
        <v>1056</v>
      </c>
      <c r="AB31" s="49">
        <v>-15960</v>
      </c>
    </row>
    <row r="32" spans="1:28" x14ac:dyDescent="0.35">
      <c r="A32" s="36" t="s">
        <v>115</v>
      </c>
      <c r="F32" s="45">
        <v>93317</v>
      </c>
      <c r="H32" s="45">
        <v>-208143</v>
      </c>
      <c r="J32" s="45">
        <v>-112599</v>
      </c>
      <c r="L32" s="39">
        <v>-36839</v>
      </c>
      <c r="N32" s="39">
        <v>-16076</v>
      </c>
      <c r="P32" s="39">
        <v>-8907</v>
      </c>
      <c r="R32" s="39">
        <v>6449</v>
      </c>
      <c r="T32" s="45">
        <v>-55373</v>
      </c>
      <c r="U32" s="39"/>
      <c r="V32" s="39">
        <v>-26986</v>
      </c>
      <c r="X32" s="39">
        <v>-15317</v>
      </c>
      <c r="Z32" s="39">
        <v>-11823</v>
      </c>
      <c r="AB32" s="45">
        <v>-54126</v>
      </c>
    </row>
    <row r="33" spans="1:28" x14ac:dyDescent="0.35">
      <c r="A33" s="36" t="s">
        <v>116</v>
      </c>
      <c r="F33" s="49">
        <v>-4726</v>
      </c>
      <c r="H33" s="49">
        <v>30958</v>
      </c>
      <c r="J33" s="49">
        <v>14516</v>
      </c>
      <c r="L33" s="48">
        <v>-1466</v>
      </c>
      <c r="N33" s="48">
        <v>-5403</v>
      </c>
      <c r="P33" s="48">
        <v>-4594</v>
      </c>
      <c r="R33" s="48">
        <v>630</v>
      </c>
      <c r="T33" s="49">
        <v>-10833</v>
      </c>
      <c r="U33" s="39"/>
      <c r="V33" s="48">
        <v>-3375</v>
      </c>
      <c r="X33" s="48">
        <v>-1499</v>
      </c>
      <c r="Z33" s="48">
        <v>-1599</v>
      </c>
      <c r="AB33" s="49">
        <v>-6473</v>
      </c>
    </row>
    <row r="34" spans="1:28" ht="13.3" thickBot="1" x14ac:dyDescent="0.4">
      <c r="A34" s="36" t="s">
        <v>47</v>
      </c>
      <c r="F34" s="53">
        <v>88591</v>
      </c>
      <c r="H34" s="53">
        <v>-177185</v>
      </c>
      <c r="J34" s="53">
        <v>-98083</v>
      </c>
      <c r="L34" s="52">
        <v>-38305</v>
      </c>
      <c r="N34" s="52">
        <v>-21479</v>
      </c>
      <c r="P34" s="52">
        <v>-13501</v>
      </c>
      <c r="R34" s="52">
        <v>7079</v>
      </c>
      <c r="T34" s="53">
        <v>-66206</v>
      </c>
      <c r="U34" s="46"/>
      <c r="V34" s="52">
        <v>-30361</v>
      </c>
      <c r="X34" s="52">
        <v>-16816</v>
      </c>
      <c r="Z34" s="52">
        <v>-13422</v>
      </c>
      <c r="AB34" s="53">
        <v>-60599</v>
      </c>
    </row>
    <row r="35" spans="1:28" ht="13.3" thickTop="1" x14ac:dyDescent="0.35">
      <c r="F35" s="45"/>
      <c r="H35" s="45"/>
      <c r="J35" s="45"/>
      <c r="L35" s="39"/>
      <c r="N35" s="39"/>
      <c r="P35" s="39"/>
      <c r="R35" s="39"/>
      <c r="T35" s="45"/>
      <c r="U35" s="39"/>
      <c r="V35" s="39"/>
      <c r="X35" s="39"/>
      <c r="Z35" s="39"/>
      <c r="AB35" s="45"/>
    </row>
    <row r="36" spans="1:28" x14ac:dyDescent="0.35">
      <c r="A36" s="36" t="s">
        <v>117</v>
      </c>
      <c r="F36" s="45"/>
      <c r="H36" s="45"/>
      <c r="J36" s="45"/>
      <c r="L36" s="39"/>
      <c r="N36" s="39"/>
      <c r="P36" s="39"/>
      <c r="R36" s="39"/>
      <c r="T36" s="45"/>
      <c r="U36" s="39"/>
      <c r="V36" s="39"/>
      <c r="X36" s="39"/>
      <c r="Z36" s="39"/>
      <c r="AB36" s="45"/>
    </row>
    <row r="37" spans="1:28" x14ac:dyDescent="0.35">
      <c r="B37" s="36" t="s">
        <v>118</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5">
        <v>-0.35</v>
      </c>
    </row>
    <row r="38" spans="1:28" x14ac:dyDescent="0.35">
      <c r="B38" s="36" t="s">
        <v>119</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5">
        <v>-0.35</v>
      </c>
    </row>
    <row r="39" spans="1:28" x14ac:dyDescent="0.35">
      <c r="A39" s="36" t="s">
        <v>120</v>
      </c>
      <c r="F39" s="45"/>
      <c r="H39" s="45"/>
      <c r="J39" s="45"/>
      <c r="L39" s="39"/>
      <c r="N39" s="39"/>
      <c r="P39" s="39"/>
      <c r="R39" s="39"/>
      <c r="T39" s="45"/>
      <c r="U39" s="39"/>
      <c r="V39" s="39"/>
      <c r="X39" s="39"/>
      <c r="Z39" s="39"/>
      <c r="AB39" s="45"/>
    </row>
    <row r="40" spans="1:28" x14ac:dyDescent="0.35">
      <c r="B40" s="36" t="s">
        <v>118</v>
      </c>
      <c r="F40" s="45">
        <v>138967</v>
      </c>
      <c r="H40" s="45">
        <v>147575</v>
      </c>
      <c r="J40" s="45">
        <v>156668</v>
      </c>
      <c r="L40" s="39">
        <v>168541</v>
      </c>
      <c r="N40" s="39">
        <v>170103</v>
      </c>
      <c r="P40" s="39">
        <v>171190</v>
      </c>
      <c r="R40" s="39">
        <v>171755</v>
      </c>
      <c r="T40" s="45">
        <v>170408</v>
      </c>
      <c r="U40" s="39"/>
      <c r="V40" s="39">
        <v>172428</v>
      </c>
      <c r="X40" s="39">
        <v>173793</v>
      </c>
      <c r="Z40" s="39">
        <v>174613</v>
      </c>
      <c r="AB40" s="45">
        <v>173615</v>
      </c>
    </row>
    <row r="41" spans="1:28" x14ac:dyDescent="0.35">
      <c r="B41" s="36" t="s">
        <v>119</v>
      </c>
      <c r="F41" s="45">
        <v>144650</v>
      </c>
      <c r="H41" s="45">
        <v>147575</v>
      </c>
      <c r="J41" s="45">
        <v>156668</v>
      </c>
      <c r="L41" s="39">
        <v>168541</v>
      </c>
      <c r="N41" s="39">
        <v>170103</v>
      </c>
      <c r="P41" s="39">
        <v>171190</v>
      </c>
      <c r="R41" s="39">
        <v>172990</v>
      </c>
      <c r="T41" s="45">
        <v>170408</v>
      </c>
      <c r="U41" s="39"/>
      <c r="V41" s="39">
        <v>172428</v>
      </c>
      <c r="X41" s="39">
        <v>173793</v>
      </c>
      <c r="Z41" s="39">
        <v>174613</v>
      </c>
      <c r="AB41" s="45">
        <v>173615</v>
      </c>
    </row>
    <row r="42" spans="1:28" ht="13.3" thickBot="1" x14ac:dyDescent="0.4">
      <c r="F42" s="56"/>
      <c r="H42" s="56"/>
      <c r="J42" s="56"/>
      <c r="T42" s="56"/>
      <c r="AB42" s="56"/>
    </row>
    <row r="43" spans="1:28" x14ac:dyDescent="0.35">
      <c r="P43" s="37"/>
      <c r="R43" s="37"/>
    </row>
    <row r="44" spans="1:28" x14ac:dyDescent="0.35">
      <c r="F44" s="37"/>
      <c r="H44" s="37"/>
      <c r="J44" s="37"/>
      <c r="T44" s="37"/>
      <c r="AB44" s="37"/>
    </row>
    <row r="45" spans="1:28" x14ac:dyDescent="0.35">
      <c r="N45" s="37"/>
      <c r="X45" s="37"/>
      <c r="Z45" s="37"/>
    </row>
    <row r="47" spans="1:28" x14ac:dyDescent="0.35">
      <c r="F47" s="37"/>
      <c r="H47" s="37"/>
      <c r="J47" s="37"/>
      <c r="N47" s="37"/>
      <c r="T47" s="37"/>
      <c r="X47" s="37"/>
      <c r="Z47" s="37"/>
      <c r="AB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B53"/>
  <sheetViews>
    <sheetView showGridLines="0" zoomScale="90" zoomScaleNormal="90" zoomScaleSheetLayoutView="80" workbookViewId="0">
      <pane xSplit="4" ySplit="9" topLeftCell="P10" activePane="bottomRight" state="frozen"/>
      <selection pane="topRight" activeCell="E10" sqref="E10"/>
      <selection pane="bottomLeft" activeCell="E10" sqref="E10"/>
      <selection pane="bottomRight"/>
    </sheetView>
  </sheetViews>
  <sheetFormatPr defaultColWidth="10.36328125" defaultRowHeight="12.9" x14ac:dyDescent="0.35"/>
  <cols>
    <col min="1" max="3" width="3" style="36" customWidth="1"/>
    <col min="4" max="4" width="49.453125" style="36" customWidth="1"/>
    <col min="5" max="5" width="1.453125" style="36" customWidth="1"/>
    <col min="6" max="6" width="14.6328125" style="36" customWidth="1"/>
    <col min="7" max="7" width="1" style="36" customWidth="1"/>
    <col min="8" max="8" width="14.6328125" style="36" customWidth="1"/>
    <col min="9" max="9" width="1" style="36" customWidth="1"/>
    <col min="10" max="10" width="14.6328125" style="36" customWidth="1"/>
    <col min="11" max="11" width="1" style="36" customWidth="1"/>
    <col min="12" max="12" width="17.81640625" style="36" customWidth="1"/>
    <col min="13" max="13" width="1" style="36" customWidth="1"/>
    <col min="14" max="14" width="17.81640625" style="36" customWidth="1"/>
    <col min="15" max="15" width="1" style="36" customWidth="1"/>
    <col min="16" max="16" width="17.81640625" style="36" customWidth="1"/>
    <col min="17" max="17" width="1" style="36" customWidth="1"/>
    <col min="18" max="18" width="17.81640625" style="36" customWidth="1"/>
    <col min="19" max="19" width="1" style="36" customWidth="1"/>
    <col min="20" max="20" width="14.6328125" style="36" customWidth="1"/>
    <col min="21" max="21" width="1" style="36" customWidth="1"/>
    <col min="22" max="22" width="17.81640625" style="36" customWidth="1"/>
    <col min="23" max="23" width="1" style="36" customWidth="1"/>
    <col min="24" max="24" width="17.81640625" style="36" customWidth="1"/>
    <col min="25" max="25" width="1" style="36" customWidth="1"/>
    <col min="26" max="26" width="17.81640625" style="36" customWidth="1"/>
    <col min="27" max="27" width="1" style="36" customWidth="1"/>
    <col min="28" max="28" width="18" style="36" customWidth="1"/>
    <col min="29" max="16384" width="10.36328125" style="36"/>
  </cols>
  <sheetData>
    <row r="1" spans="1:28" ht="15" customHeight="1" x14ac:dyDescent="0.3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15" customHeight="1" x14ac:dyDescent="0.35">
      <c r="A2" s="34" t="s">
        <v>121</v>
      </c>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ht="15" customHeight="1" x14ac:dyDescent="0.35">
      <c r="A3" s="34" t="s">
        <v>95</v>
      </c>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ht="15" customHeight="1" x14ac:dyDescent="0.3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13.3" thickBot="1" x14ac:dyDescent="0.4">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x14ac:dyDescent="0.35">
      <c r="F6" s="38" t="s">
        <v>42</v>
      </c>
      <c r="H6" s="38" t="s">
        <v>42</v>
      </c>
      <c r="J6" s="38" t="s">
        <v>42</v>
      </c>
      <c r="L6" s="37" t="s">
        <v>43</v>
      </c>
      <c r="N6" s="37" t="s">
        <v>43</v>
      </c>
      <c r="P6" s="37" t="s">
        <v>43</v>
      </c>
      <c r="R6" s="37" t="s">
        <v>43</v>
      </c>
      <c r="T6" s="38" t="s">
        <v>42</v>
      </c>
      <c r="V6" s="37" t="s">
        <v>43</v>
      </c>
      <c r="X6" s="37" t="s">
        <v>43</v>
      </c>
      <c r="Z6" s="37" t="s">
        <v>43</v>
      </c>
      <c r="AB6" s="38" t="s">
        <v>44</v>
      </c>
    </row>
    <row r="7" spans="1:28" x14ac:dyDescent="0.35">
      <c r="F7" s="40" t="s">
        <v>45</v>
      </c>
      <c r="H7" s="40" t="s">
        <v>45</v>
      </c>
      <c r="J7" s="40" t="s">
        <v>45</v>
      </c>
      <c r="L7" s="37" t="s">
        <v>45</v>
      </c>
      <c r="N7" s="37" t="s">
        <v>45</v>
      </c>
      <c r="P7" s="37" t="s">
        <v>45</v>
      </c>
      <c r="R7" s="37" t="s">
        <v>45</v>
      </c>
      <c r="T7" s="40" t="s">
        <v>45</v>
      </c>
      <c r="V7" s="37" t="s">
        <v>45</v>
      </c>
      <c r="X7" s="37" t="s">
        <v>45</v>
      </c>
      <c r="Z7" s="37" t="s">
        <v>45</v>
      </c>
      <c r="AB7" s="40" t="s">
        <v>45</v>
      </c>
    </row>
    <row r="8" spans="1:28" s="41" customFormat="1" x14ac:dyDescent="0.35">
      <c r="F8" s="42">
        <v>45291</v>
      </c>
      <c r="H8" s="42">
        <v>45291</v>
      </c>
      <c r="J8" s="42">
        <v>45291</v>
      </c>
      <c r="L8" s="41">
        <v>45016</v>
      </c>
      <c r="N8" s="41">
        <v>45107</v>
      </c>
      <c r="P8" s="41">
        <v>45199</v>
      </c>
      <c r="R8" s="41">
        <v>45291</v>
      </c>
      <c r="T8" s="42">
        <v>45291</v>
      </c>
      <c r="U8" s="36"/>
      <c r="V8" s="41">
        <v>45016</v>
      </c>
      <c r="X8" s="41">
        <v>45473</v>
      </c>
      <c r="Z8" s="41">
        <v>45565</v>
      </c>
      <c r="AB8" s="42">
        <v>45565</v>
      </c>
    </row>
    <row r="9" spans="1:28" x14ac:dyDescent="0.35">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4">
        <v>2024</v>
      </c>
    </row>
    <row r="10" spans="1:28" x14ac:dyDescent="0.35">
      <c r="A10" s="36" t="s">
        <v>96</v>
      </c>
      <c r="F10" s="45"/>
      <c r="H10" s="45"/>
      <c r="J10" s="45"/>
      <c r="N10" s="39"/>
      <c r="T10" s="45"/>
      <c r="X10" s="39"/>
      <c r="Z10" s="39"/>
      <c r="AB10" s="45"/>
    </row>
    <row r="11" spans="1:28" x14ac:dyDescent="0.35">
      <c r="B11" s="36" t="s">
        <v>97</v>
      </c>
      <c r="F11" s="47">
        <v>467912</v>
      </c>
      <c r="H11" s="47">
        <v>453042</v>
      </c>
      <c r="J11" s="47">
        <v>442680</v>
      </c>
      <c r="L11" s="46">
        <v>93318</v>
      </c>
      <c r="N11" s="46">
        <v>117347</v>
      </c>
      <c r="P11" s="46">
        <v>108501</v>
      </c>
      <c r="R11" s="46">
        <v>125984</v>
      </c>
      <c r="T11" s="47">
        <v>445150</v>
      </c>
      <c r="V11" s="46">
        <v>87610</v>
      </c>
      <c r="X11" s="46">
        <v>99133</v>
      </c>
      <c r="Z11" s="46">
        <v>112151</v>
      </c>
      <c r="AB11" s="47">
        <v>298894</v>
      </c>
    </row>
    <row r="12" spans="1:28" x14ac:dyDescent="0.35">
      <c r="B12" s="36" t="s">
        <v>98</v>
      </c>
      <c r="F12" s="49">
        <v>375883</v>
      </c>
      <c r="H12" s="49">
        <v>391915</v>
      </c>
      <c r="J12" s="49">
        <v>377080</v>
      </c>
      <c r="L12" s="48">
        <v>92841</v>
      </c>
      <c r="N12" s="48">
        <v>93271</v>
      </c>
      <c r="P12" s="48">
        <v>94660</v>
      </c>
      <c r="R12" s="48">
        <v>100417</v>
      </c>
      <c r="T12" s="49">
        <v>381189</v>
      </c>
      <c r="V12" s="48">
        <v>92054</v>
      </c>
      <c r="X12" s="48">
        <v>93487</v>
      </c>
      <c r="Z12" s="48">
        <v>98087</v>
      </c>
      <c r="AB12" s="49">
        <v>283628</v>
      </c>
    </row>
    <row r="13" spans="1:28" x14ac:dyDescent="0.35">
      <c r="C13" s="36" t="s">
        <v>99</v>
      </c>
      <c r="F13" s="51">
        <v>843795</v>
      </c>
      <c r="H13" s="51">
        <v>844957</v>
      </c>
      <c r="J13" s="51">
        <v>819760</v>
      </c>
      <c r="L13" s="50">
        <v>186159</v>
      </c>
      <c r="N13" s="50">
        <v>210618</v>
      </c>
      <c r="P13" s="50">
        <v>203161</v>
      </c>
      <c r="R13" s="50">
        <v>226401</v>
      </c>
      <c r="T13" s="51">
        <v>826339</v>
      </c>
      <c r="V13" s="50">
        <v>179664</v>
      </c>
      <c r="X13" s="50">
        <v>192620</v>
      </c>
      <c r="Z13" s="50">
        <v>210238</v>
      </c>
      <c r="AB13" s="51">
        <v>582522</v>
      </c>
    </row>
    <row r="14" spans="1:28" x14ac:dyDescent="0.35">
      <c r="A14" s="36" t="s">
        <v>100</v>
      </c>
      <c r="F14" s="45"/>
      <c r="H14" s="45"/>
      <c r="J14" s="45"/>
      <c r="L14" s="39"/>
      <c r="N14" s="39"/>
      <c r="P14" s="39"/>
      <c r="R14" s="39"/>
      <c r="T14" s="45"/>
      <c r="U14" s="39"/>
      <c r="V14" s="39"/>
      <c r="X14" s="39"/>
      <c r="Z14" s="39"/>
      <c r="AB14" s="45"/>
    </row>
    <row r="15" spans="1:28" x14ac:dyDescent="0.35">
      <c r="B15" s="36" t="s">
        <v>97</v>
      </c>
      <c r="F15" s="45">
        <v>202598</v>
      </c>
      <c r="H15" s="45">
        <v>214432</v>
      </c>
      <c r="J15" s="45">
        <v>244674</v>
      </c>
      <c r="L15" s="39">
        <v>61914</v>
      </c>
      <c r="N15" s="39">
        <v>67812</v>
      </c>
      <c r="P15" s="39">
        <v>59315</v>
      </c>
      <c r="R15" s="39">
        <v>61058</v>
      </c>
      <c r="T15" s="45">
        <v>250099</v>
      </c>
      <c r="U15" s="39"/>
      <c r="V15" s="39">
        <v>45688</v>
      </c>
      <c r="X15" s="39">
        <v>54781</v>
      </c>
      <c r="Z15" s="39">
        <v>59341</v>
      </c>
      <c r="AB15" s="45">
        <v>159810</v>
      </c>
    </row>
    <row r="16" spans="1:28" x14ac:dyDescent="0.35">
      <c r="B16" s="36" t="s">
        <v>98</v>
      </c>
      <c r="F16" s="45">
        <v>145215</v>
      </c>
      <c r="H16" s="45">
        <v>145525</v>
      </c>
      <c r="J16" s="45">
        <v>139980</v>
      </c>
      <c r="L16" s="39">
        <v>34770</v>
      </c>
      <c r="N16" s="39">
        <v>33256</v>
      </c>
      <c r="P16" s="39">
        <v>32529</v>
      </c>
      <c r="R16" s="39">
        <v>36655</v>
      </c>
      <c r="T16" s="45">
        <v>137210</v>
      </c>
      <c r="U16" s="39"/>
      <c r="V16" s="39">
        <v>34892</v>
      </c>
      <c r="X16" s="39">
        <v>33102</v>
      </c>
      <c r="Z16" s="39">
        <v>34602</v>
      </c>
      <c r="AB16" s="45">
        <v>102596</v>
      </c>
    </row>
    <row r="17" spans="1:28" x14ac:dyDescent="0.35">
      <c r="B17" s="36" t="s">
        <v>101</v>
      </c>
      <c r="F17" s="49">
        <v>0</v>
      </c>
      <c r="H17" s="49">
        <v>0</v>
      </c>
      <c r="J17" s="49">
        <v>0</v>
      </c>
      <c r="L17" s="48">
        <v>0</v>
      </c>
      <c r="N17" s="48">
        <v>0</v>
      </c>
      <c r="P17" s="48">
        <v>0</v>
      </c>
      <c r="R17" s="48">
        <v>0</v>
      </c>
      <c r="T17" s="49">
        <v>0</v>
      </c>
      <c r="U17" s="39"/>
      <c r="V17" s="48">
        <v>0</v>
      </c>
      <c r="X17" s="48"/>
      <c r="Z17" s="48"/>
      <c r="AB17" s="49"/>
    </row>
    <row r="18" spans="1:28" x14ac:dyDescent="0.35">
      <c r="C18" s="36" t="s">
        <v>102</v>
      </c>
      <c r="F18" s="51">
        <v>347813</v>
      </c>
      <c r="H18" s="51">
        <v>359957</v>
      </c>
      <c r="J18" s="51">
        <v>384654</v>
      </c>
      <c r="L18" s="50">
        <v>96684</v>
      </c>
      <c r="N18" s="50">
        <v>101068</v>
      </c>
      <c r="P18" s="50">
        <v>91844</v>
      </c>
      <c r="R18" s="50">
        <v>97713</v>
      </c>
      <c r="T18" s="51">
        <v>387309</v>
      </c>
      <c r="U18" s="39"/>
      <c r="V18" s="50">
        <v>80580</v>
      </c>
      <c r="X18" s="50">
        <v>87883</v>
      </c>
      <c r="Z18" s="50">
        <f>SUM(Z15:Z17)</f>
        <v>93943</v>
      </c>
      <c r="AB18" s="51">
        <f>SUM(AB15:AB17)</f>
        <v>262406</v>
      </c>
    </row>
    <row r="19" spans="1:28" x14ac:dyDescent="0.35">
      <c r="A19" s="36" t="s">
        <v>103</v>
      </c>
      <c r="F19" s="49">
        <v>495982</v>
      </c>
      <c r="H19" s="49">
        <v>485000</v>
      </c>
      <c r="J19" s="49">
        <v>435106</v>
      </c>
      <c r="L19" s="48">
        <v>89475</v>
      </c>
      <c r="N19" s="48">
        <v>109550</v>
      </c>
      <c r="P19" s="48">
        <v>111317</v>
      </c>
      <c r="R19" s="48">
        <v>128688</v>
      </c>
      <c r="T19" s="49">
        <v>439030</v>
      </c>
      <c r="U19" s="39"/>
      <c r="V19" s="48">
        <v>99084</v>
      </c>
      <c r="X19" s="48">
        <v>104737</v>
      </c>
      <c r="Z19" s="48">
        <f>Z13-Z18</f>
        <v>116295</v>
      </c>
      <c r="AB19" s="49">
        <f>AB13-AB18</f>
        <v>320116</v>
      </c>
    </row>
    <row r="20" spans="1:28" x14ac:dyDescent="0.35">
      <c r="A20" s="36" t="s">
        <v>104</v>
      </c>
      <c r="F20" s="45"/>
      <c r="H20" s="45"/>
      <c r="J20" s="45"/>
      <c r="L20" s="39"/>
      <c r="N20" s="39"/>
      <c r="P20" s="39"/>
      <c r="R20" s="39"/>
      <c r="T20" s="45"/>
      <c r="U20" s="39"/>
      <c r="V20" s="39"/>
      <c r="X20" s="39"/>
      <c r="Z20" s="39"/>
      <c r="AB20" s="45"/>
    </row>
    <row r="21" spans="1:28" x14ac:dyDescent="0.35">
      <c r="B21" s="36" t="s">
        <v>105</v>
      </c>
      <c r="F21" s="45">
        <v>191557</v>
      </c>
      <c r="H21" s="45">
        <v>190695</v>
      </c>
      <c r="J21" s="45">
        <v>198568</v>
      </c>
      <c r="L21" s="39">
        <v>50042</v>
      </c>
      <c r="N21" s="39">
        <v>46476</v>
      </c>
      <c r="P21" s="39">
        <v>44970</v>
      </c>
      <c r="R21" s="39">
        <v>44239</v>
      </c>
      <c r="T21" s="45">
        <v>185727</v>
      </c>
      <c r="U21" s="39"/>
      <c r="V21" s="39">
        <v>44695</v>
      </c>
      <c r="X21" s="39">
        <v>42873</v>
      </c>
      <c r="Z21" s="39">
        <v>44900</v>
      </c>
      <c r="AB21" s="45">
        <v>132468</v>
      </c>
    </row>
    <row r="22" spans="1:28" x14ac:dyDescent="0.35">
      <c r="B22" s="36" t="s">
        <v>106</v>
      </c>
      <c r="F22" s="45">
        <v>135189</v>
      </c>
      <c r="H22" s="45">
        <v>143061</v>
      </c>
      <c r="J22" s="45">
        <v>141692</v>
      </c>
      <c r="L22" s="39">
        <v>33270</v>
      </c>
      <c r="N22" s="39">
        <v>31763</v>
      </c>
      <c r="P22" s="39">
        <v>31393</v>
      </c>
      <c r="R22" s="39">
        <v>33923</v>
      </c>
      <c r="T22" s="45">
        <v>130349</v>
      </c>
      <c r="U22" s="39"/>
      <c r="V22" s="39">
        <v>33559</v>
      </c>
      <c r="X22" s="39">
        <v>32030</v>
      </c>
      <c r="Z22" s="39">
        <v>31952</v>
      </c>
      <c r="AB22" s="45">
        <v>97541</v>
      </c>
    </row>
    <row r="23" spans="1:28" x14ac:dyDescent="0.35">
      <c r="B23" s="36" t="s">
        <v>107</v>
      </c>
      <c r="F23" s="45">
        <v>55258</v>
      </c>
      <c r="H23" s="45">
        <v>47711</v>
      </c>
      <c r="J23" s="45">
        <v>46156</v>
      </c>
      <c r="L23" s="39">
        <v>12095</v>
      </c>
      <c r="N23" s="39">
        <v>12199</v>
      </c>
      <c r="P23" s="39">
        <v>10775</v>
      </c>
      <c r="R23" s="39">
        <v>11481</v>
      </c>
      <c r="T23" s="45">
        <v>46550</v>
      </c>
      <c r="U23" s="39"/>
      <c r="V23" s="39">
        <v>12521</v>
      </c>
      <c r="X23" s="39">
        <v>11547</v>
      </c>
      <c r="Z23" s="39">
        <v>12855</v>
      </c>
      <c r="AB23" s="45">
        <v>36923</v>
      </c>
    </row>
    <row r="24" spans="1:28" x14ac:dyDescent="0.35">
      <c r="B24" s="36" t="s">
        <v>108</v>
      </c>
      <c r="F24" s="45">
        <v>0</v>
      </c>
      <c r="H24" s="45">
        <v>0</v>
      </c>
      <c r="J24" s="45">
        <v>0</v>
      </c>
      <c r="L24" s="39">
        <v>0</v>
      </c>
      <c r="N24" s="39">
        <v>0</v>
      </c>
      <c r="P24" s="39">
        <v>0</v>
      </c>
      <c r="R24" s="39">
        <v>0</v>
      </c>
      <c r="T24" s="45">
        <v>0</v>
      </c>
      <c r="U24" s="39"/>
      <c r="V24" s="39">
        <v>0</v>
      </c>
      <c r="X24" s="39">
        <v>0</v>
      </c>
      <c r="Z24" s="39">
        <v>0</v>
      </c>
      <c r="AB24" s="45">
        <v>0</v>
      </c>
    </row>
    <row r="25" spans="1:28" x14ac:dyDescent="0.35">
      <c r="B25" s="36" t="s">
        <v>54</v>
      </c>
      <c r="F25" s="45">
        <v>0</v>
      </c>
      <c r="H25" s="45">
        <v>0</v>
      </c>
      <c r="J25" s="45">
        <v>0</v>
      </c>
      <c r="L25" s="39">
        <v>0</v>
      </c>
      <c r="N25" s="39">
        <v>0</v>
      </c>
      <c r="P25" s="39">
        <v>0</v>
      </c>
      <c r="R25" s="39">
        <v>0</v>
      </c>
      <c r="T25" s="45">
        <v>0</v>
      </c>
      <c r="U25" s="39"/>
      <c r="V25" s="39">
        <v>0</v>
      </c>
      <c r="X25" s="39">
        <v>0</v>
      </c>
      <c r="Z25" s="39">
        <v>0</v>
      </c>
      <c r="AB25" s="45">
        <v>0</v>
      </c>
    </row>
    <row r="26" spans="1:28" x14ac:dyDescent="0.35">
      <c r="B26" s="36" t="s">
        <v>109</v>
      </c>
      <c r="F26" s="45">
        <v>0</v>
      </c>
      <c r="H26" s="45">
        <v>0</v>
      </c>
      <c r="J26" s="45">
        <v>0</v>
      </c>
      <c r="L26" s="39">
        <v>0</v>
      </c>
      <c r="N26" s="39">
        <v>0</v>
      </c>
      <c r="P26" s="39">
        <v>0</v>
      </c>
      <c r="R26" s="39">
        <v>0</v>
      </c>
      <c r="T26" s="45">
        <v>0</v>
      </c>
      <c r="U26" s="39"/>
      <c r="V26" s="39">
        <v>0</v>
      </c>
      <c r="X26" s="39">
        <v>0</v>
      </c>
      <c r="Z26" s="39">
        <v>0</v>
      </c>
      <c r="AB26" s="45">
        <v>0</v>
      </c>
    </row>
    <row r="27" spans="1:28" x14ac:dyDescent="0.35">
      <c r="B27" s="36" t="s">
        <v>110</v>
      </c>
      <c r="F27" s="45">
        <v>0</v>
      </c>
      <c r="H27" s="45">
        <v>0</v>
      </c>
      <c r="J27" s="45">
        <v>0</v>
      </c>
      <c r="L27" s="39">
        <v>0</v>
      </c>
      <c r="N27" s="39">
        <v>0</v>
      </c>
      <c r="P27" s="39">
        <v>0</v>
      </c>
      <c r="R27" s="39">
        <v>0</v>
      </c>
      <c r="T27" s="45">
        <v>0</v>
      </c>
      <c r="U27" s="39"/>
      <c r="V27" s="39">
        <v>0</v>
      </c>
      <c r="X27" s="39">
        <v>0</v>
      </c>
      <c r="Z27" s="39">
        <v>0</v>
      </c>
      <c r="AB27" s="45">
        <v>0</v>
      </c>
    </row>
    <row r="28" spans="1:28" x14ac:dyDescent="0.35">
      <c r="C28" s="36" t="s">
        <v>111</v>
      </c>
      <c r="F28" s="51">
        <v>382004</v>
      </c>
      <c r="H28" s="51">
        <v>381467</v>
      </c>
      <c r="J28" s="51">
        <v>386416</v>
      </c>
      <c r="L28" s="50">
        <v>95407</v>
      </c>
      <c r="N28" s="50">
        <v>90438</v>
      </c>
      <c r="P28" s="50">
        <v>87138</v>
      </c>
      <c r="R28" s="50">
        <v>89643</v>
      </c>
      <c r="T28" s="51">
        <v>362626</v>
      </c>
      <c r="U28" s="39"/>
      <c r="V28" s="50">
        <v>90775</v>
      </c>
      <c r="X28" s="50">
        <v>86450</v>
      </c>
      <c r="Z28" s="50">
        <f>SUM(Z21:Z27)</f>
        <v>89707</v>
      </c>
      <c r="AB28" s="51">
        <f>SUM(AB21:AB27)</f>
        <v>266932</v>
      </c>
    </row>
    <row r="29" spans="1:28" x14ac:dyDescent="0.35">
      <c r="A29" s="36" t="s">
        <v>112</v>
      </c>
      <c r="F29" s="45">
        <v>113978</v>
      </c>
      <c r="H29" s="45">
        <v>103533</v>
      </c>
      <c r="J29" s="45">
        <v>48690</v>
      </c>
      <c r="L29" s="39">
        <v>-5932</v>
      </c>
      <c r="N29" s="39">
        <v>19112</v>
      </c>
      <c r="P29" s="39">
        <v>24179</v>
      </c>
      <c r="R29" s="39">
        <v>39045</v>
      </c>
      <c r="T29" s="45">
        <v>76404</v>
      </c>
      <c r="U29" s="39"/>
      <c r="V29" s="39">
        <v>8309</v>
      </c>
      <c r="X29" s="39">
        <v>18287</v>
      </c>
      <c r="Z29" s="39">
        <f>Z19-Z28</f>
        <v>26588</v>
      </c>
      <c r="AB29" s="45">
        <f>AB19-AB28</f>
        <v>53184</v>
      </c>
    </row>
    <row r="30" spans="1:28" x14ac:dyDescent="0.35">
      <c r="A30" s="36" t="s">
        <v>113</v>
      </c>
      <c r="F30" s="45">
        <v>-21042</v>
      </c>
      <c r="H30" s="45">
        <v>-19387</v>
      </c>
      <c r="J30" s="45">
        <v>-19780</v>
      </c>
      <c r="L30" s="39">
        <v>-6422</v>
      </c>
      <c r="N30" s="39">
        <v>-6766</v>
      </c>
      <c r="P30" s="39">
        <v>-7143</v>
      </c>
      <c r="R30" s="39">
        <v>-6989</v>
      </c>
      <c r="T30" s="45">
        <v>-27320</v>
      </c>
      <c r="U30" s="39"/>
      <c r="V30" s="39">
        <v>-5987</v>
      </c>
      <c r="X30" s="39">
        <v>-3879</v>
      </c>
      <c r="Z30" s="39">
        <v>-11952</v>
      </c>
      <c r="AB30" s="45">
        <v>-21818</v>
      </c>
    </row>
    <row r="31" spans="1:28" x14ac:dyDescent="0.35">
      <c r="A31" s="36" t="s">
        <v>114</v>
      </c>
      <c r="F31" s="49">
        <v>-1158</v>
      </c>
      <c r="H31" s="49">
        <v>-2479</v>
      </c>
      <c r="J31" s="49">
        <v>-3203</v>
      </c>
      <c r="L31" s="48">
        <v>8317</v>
      </c>
      <c r="N31" s="48">
        <v>-1278</v>
      </c>
      <c r="P31" s="48">
        <v>-2472</v>
      </c>
      <c r="R31" s="48">
        <v>492</v>
      </c>
      <c r="T31" s="49">
        <v>5059</v>
      </c>
      <c r="U31" s="39"/>
      <c r="V31" s="48">
        <v>-4014</v>
      </c>
      <c r="X31" s="48">
        <v>-1293</v>
      </c>
      <c r="Z31" s="48">
        <v>473</v>
      </c>
      <c r="AB31" s="49">
        <v>-4834</v>
      </c>
    </row>
    <row r="32" spans="1:28" x14ac:dyDescent="0.35">
      <c r="A32" s="36" t="s">
        <v>115</v>
      </c>
      <c r="F32" s="45">
        <v>91778</v>
      </c>
      <c r="H32" s="45">
        <v>81667</v>
      </c>
      <c r="J32" s="45">
        <v>25707</v>
      </c>
      <c r="L32" s="39">
        <v>-4037</v>
      </c>
      <c r="N32" s="39">
        <v>11068</v>
      </c>
      <c r="P32" s="39">
        <v>14564</v>
      </c>
      <c r="R32" s="39">
        <v>32548</v>
      </c>
      <c r="T32" s="45">
        <v>54143</v>
      </c>
      <c r="U32" s="39"/>
      <c r="V32" s="39">
        <v>-1692</v>
      </c>
      <c r="X32" s="39">
        <v>13115</v>
      </c>
      <c r="Z32" s="39">
        <f>SUM(Z29:Z31)</f>
        <v>15109</v>
      </c>
      <c r="AB32" s="45">
        <f>SUM(AB29:AB31)</f>
        <v>26532</v>
      </c>
    </row>
    <row r="33" spans="1:28" x14ac:dyDescent="0.35">
      <c r="A33" s="36" t="s">
        <v>116</v>
      </c>
      <c r="F33" s="49">
        <v>-30061</v>
      </c>
      <c r="H33" s="49">
        <v>-32251</v>
      </c>
      <c r="J33" s="49">
        <v>-8359</v>
      </c>
      <c r="L33" s="48">
        <v>1210</v>
      </c>
      <c r="N33" s="48">
        <v>-3320</v>
      </c>
      <c r="P33" s="48">
        <v>-5209</v>
      </c>
      <c r="R33" s="48">
        <v>-10976</v>
      </c>
      <c r="T33" s="49">
        <v>-18295</v>
      </c>
      <c r="U33" s="39"/>
      <c r="V33" s="48">
        <v>596</v>
      </c>
      <c r="X33" s="48">
        <v>-4594</v>
      </c>
      <c r="Z33" s="48">
        <v>-6623</v>
      </c>
      <c r="AB33" s="49">
        <v>-10621</v>
      </c>
    </row>
    <row r="34" spans="1:28" ht="13.3" thickBot="1" x14ac:dyDescent="0.4">
      <c r="A34" s="36" t="s">
        <v>47</v>
      </c>
      <c r="F34" s="53">
        <v>61717</v>
      </c>
      <c r="H34" s="53">
        <v>49416</v>
      </c>
      <c r="J34" s="53">
        <v>17348</v>
      </c>
      <c r="L34" s="52">
        <v>-2827</v>
      </c>
      <c r="N34" s="52">
        <v>7748</v>
      </c>
      <c r="P34" s="52">
        <v>9355</v>
      </c>
      <c r="R34" s="52">
        <v>21572</v>
      </c>
      <c r="T34" s="53">
        <v>35848</v>
      </c>
      <c r="U34" s="46"/>
      <c r="V34" s="52">
        <v>-1096</v>
      </c>
      <c r="X34" s="52">
        <v>8521</v>
      </c>
      <c r="Z34" s="52">
        <f>Z32+Z33</f>
        <v>8486</v>
      </c>
      <c r="AB34" s="53">
        <f>AB32+AB33</f>
        <v>15911</v>
      </c>
    </row>
    <row r="35" spans="1:28" ht="13.3" thickTop="1" x14ac:dyDescent="0.35">
      <c r="F35" s="47"/>
      <c r="H35" s="47"/>
      <c r="J35" s="47"/>
      <c r="L35" s="46"/>
      <c r="N35" s="46"/>
      <c r="P35" s="46"/>
      <c r="R35" s="46"/>
      <c r="T35" s="47"/>
      <c r="U35" s="46"/>
      <c r="V35" s="46"/>
      <c r="X35" s="46"/>
      <c r="Z35" s="46"/>
      <c r="AB35" s="47"/>
    </row>
    <row r="36" spans="1:28" x14ac:dyDescent="0.35">
      <c r="A36" s="36" t="s">
        <v>112</v>
      </c>
      <c r="F36" s="57">
        <v>113978</v>
      </c>
      <c r="H36" s="57">
        <v>103533</v>
      </c>
      <c r="J36" s="57">
        <v>48690</v>
      </c>
      <c r="L36" s="46">
        <v>-5932</v>
      </c>
      <c r="N36" s="46">
        <v>19112</v>
      </c>
      <c r="P36" s="46">
        <v>24179</v>
      </c>
      <c r="R36" s="46">
        <v>39045</v>
      </c>
      <c r="T36" s="57">
        <v>76404</v>
      </c>
      <c r="U36" s="46"/>
      <c r="V36" s="46">
        <v>8309</v>
      </c>
      <c r="X36" s="46">
        <v>18287</v>
      </c>
      <c r="Z36" s="46">
        <f>Z29</f>
        <v>26588</v>
      </c>
      <c r="AB36" s="57">
        <f>AB29</f>
        <v>53184</v>
      </c>
    </row>
    <row r="37" spans="1:28" s="39" customFormat="1" x14ac:dyDescent="0.35">
      <c r="B37" s="39" t="s">
        <v>122</v>
      </c>
      <c r="F37" s="45">
        <v>17188</v>
      </c>
      <c r="H37" s="45">
        <v>16962</v>
      </c>
      <c r="J37" s="45">
        <v>15295</v>
      </c>
      <c r="L37" s="39">
        <v>3510</v>
      </c>
      <c r="N37" s="39">
        <v>3549</v>
      </c>
      <c r="P37" s="39">
        <v>3544</v>
      </c>
      <c r="R37" s="39">
        <v>3502</v>
      </c>
      <c r="T37" s="45">
        <v>14105</v>
      </c>
      <c r="V37" s="39">
        <v>3394</v>
      </c>
      <c r="X37" s="39">
        <v>3376</v>
      </c>
      <c r="Z37" s="39">
        <v>3361</v>
      </c>
      <c r="AB37" s="45">
        <v>10131</v>
      </c>
    </row>
    <row r="38" spans="1:28" ht="13.3" thickBot="1" x14ac:dyDescent="0.4">
      <c r="A38" s="36" t="s">
        <v>123</v>
      </c>
      <c r="F38" s="59">
        <v>131166</v>
      </c>
      <c r="H38" s="59">
        <v>120495</v>
      </c>
      <c r="J38" s="59">
        <v>63985</v>
      </c>
      <c r="L38" s="58">
        <v>-2422</v>
      </c>
      <c r="N38" s="58">
        <v>22661</v>
      </c>
      <c r="P38" s="58">
        <v>27723</v>
      </c>
      <c r="R38" s="58">
        <v>42547</v>
      </c>
      <c r="T38" s="59">
        <v>90509</v>
      </c>
      <c r="U38" s="46"/>
      <c r="V38" s="58">
        <v>11703</v>
      </c>
      <c r="X38" s="58">
        <v>21663</v>
      </c>
      <c r="Z38" s="58">
        <f>SUM(Z36:Z37)</f>
        <v>29949</v>
      </c>
      <c r="AB38" s="59">
        <f>SUM(AB36:AB37)</f>
        <v>63315</v>
      </c>
    </row>
    <row r="39" spans="1:28" ht="13.3" thickTop="1" x14ac:dyDescent="0.35">
      <c r="F39" s="60"/>
      <c r="H39" s="60"/>
      <c r="J39" s="60"/>
      <c r="T39" s="60"/>
      <c r="AB39" s="60"/>
    </row>
    <row r="40" spans="1:28" x14ac:dyDescent="0.35">
      <c r="A40" s="36" t="s">
        <v>117</v>
      </c>
      <c r="F40" s="45"/>
      <c r="H40" s="45"/>
      <c r="J40" s="45"/>
      <c r="L40" s="39"/>
      <c r="N40" s="39"/>
      <c r="P40" s="39"/>
      <c r="R40" s="39"/>
      <c r="T40" s="45"/>
      <c r="U40" s="39"/>
      <c r="V40" s="39"/>
      <c r="X40" s="39"/>
      <c r="Z40" s="39"/>
      <c r="AB40" s="45"/>
    </row>
    <row r="41" spans="1:28" x14ac:dyDescent="0.35">
      <c r="B41" s="36" t="s">
        <v>118</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5">
        <v>0.09</v>
      </c>
    </row>
    <row r="42" spans="1:28" x14ac:dyDescent="0.35">
      <c r="B42" s="36" t="s">
        <v>119</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5">
        <v>0.09</v>
      </c>
    </row>
    <row r="43" spans="1:28" x14ac:dyDescent="0.35">
      <c r="A43" s="36" t="s">
        <v>120</v>
      </c>
      <c r="F43" s="45"/>
      <c r="H43" s="45"/>
      <c r="J43" s="45"/>
      <c r="L43" s="39"/>
      <c r="N43" s="39"/>
      <c r="P43" s="39"/>
      <c r="R43" s="39"/>
      <c r="T43" s="45"/>
      <c r="U43" s="39"/>
      <c r="V43" s="39"/>
      <c r="X43" s="39"/>
      <c r="Z43" s="39"/>
      <c r="AB43" s="45"/>
    </row>
    <row r="44" spans="1:28" x14ac:dyDescent="0.35">
      <c r="B44" s="36" t="s">
        <v>118</v>
      </c>
      <c r="F44" s="45">
        <v>138967</v>
      </c>
      <c r="H44" s="45">
        <v>147575</v>
      </c>
      <c r="J44" s="45">
        <v>156668</v>
      </c>
      <c r="L44" s="39">
        <v>168541</v>
      </c>
      <c r="N44" s="39">
        <v>170103</v>
      </c>
      <c r="P44" s="39">
        <v>171190</v>
      </c>
      <c r="R44" s="39">
        <v>171755</v>
      </c>
      <c r="T44" s="45">
        <v>170408</v>
      </c>
      <c r="U44" s="39"/>
      <c r="V44" s="39">
        <v>172428</v>
      </c>
      <c r="X44" s="39">
        <v>173793</v>
      </c>
      <c r="Z44" s="39">
        <v>174613</v>
      </c>
      <c r="AB44" s="45">
        <v>173615</v>
      </c>
    </row>
    <row r="45" spans="1:28" x14ac:dyDescent="0.35">
      <c r="B45" s="36" t="s">
        <v>119</v>
      </c>
      <c r="F45" s="45">
        <v>144650</v>
      </c>
      <c r="H45" s="45">
        <v>154527</v>
      </c>
      <c r="J45" s="45">
        <v>161325</v>
      </c>
      <c r="L45" s="39">
        <v>168541</v>
      </c>
      <c r="N45" s="39">
        <v>175220</v>
      </c>
      <c r="P45" s="39">
        <v>176298</v>
      </c>
      <c r="R45" s="39">
        <v>172990</v>
      </c>
      <c r="T45" s="45">
        <v>172947</v>
      </c>
      <c r="U45" s="39"/>
      <c r="V45" s="39">
        <v>172428</v>
      </c>
      <c r="X45" s="39">
        <v>176246</v>
      </c>
      <c r="Z45" s="39">
        <v>177028</v>
      </c>
      <c r="AB45" s="45">
        <v>176416</v>
      </c>
    </row>
    <row r="46" spans="1:28" ht="13.3" thickBot="1" x14ac:dyDescent="0.4">
      <c r="F46" s="56"/>
      <c r="H46" s="56"/>
      <c r="J46" s="56"/>
      <c r="T46" s="56"/>
      <c r="AB46" s="56"/>
    </row>
    <row r="47" spans="1:28" x14ac:dyDescent="0.35">
      <c r="P47" s="37"/>
      <c r="R47" s="37"/>
    </row>
    <row r="48" spans="1:28" x14ac:dyDescent="0.35">
      <c r="F48" s="37"/>
      <c r="H48" s="37"/>
      <c r="J48" s="37"/>
      <c r="T48" s="37"/>
      <c r="AB48" s="37"/>
    </row>
    <row r="49" spans="14:26" x14ac:dyDescent="0.35">
      <c r="N49" s="37"/>
      <c r="X49" s="37"/>
      <c r="Z49" s="37"/>
    </row>
    <row r="51" spans="14:26" x14ac:dyDescent="0.35">
      <c r="N51" s="37"/>
      <c r="X51" s="37"/>
      <c r="Z51" s="37"/>
    </row>
    <row r="53" spans="14:26" x14ac:dyDescent="0.35">
      <c r="N53" s="37"/>
      <c r="X53" s="37"/>
      <c r="Z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AW85"/>
  <sheetViews>
    <sheetView showGridLines="0" zoomScale="90" zoomScaleNormal="90" zoomScaleSheetLayoutView="90" workbookViewId="0">
      <pane xSplit="1" ySplit="7" topLeftCell="AM8" activePane="bottomRight" state="frozen"/>
      <selection pane="topRight" activeCell="E10" sqref="E10"/>
      <selection pane="bottomLeft" activeCell="E10" sqref="E10"/>
      <selection pane="bottomRight" activeCell="AR5" sqref="AR5"/>
    </sheetView>
  </sheetViews>
  <sheetFormatPr defaultColWidth="8.81640625" defaultRowHeight="12.9" x14ac:dyDescent="0.35"/>
  <cols>
    <col min="1" max="1" width="55.81640625" style="1" customWidth="1"/>
    <col min="2" max="2" width="1.36328125" style="1" customWidth="1"/>
    <col min="3" max="5" width="13.6328125" style="1" customWidth="1"/>
    <col min="6" max="6" width="2.6328125" style="1" customWidth="1"/>
    <col min="7" max="9" width="13.6328125" style="1" customWidth="1"/>
    <col min="10" max="10" width="2.6328125" style="1" customWidth="1"/>
    <col min="11" max="13" width="13.6328125" style="1" customWidth="1"/>
    <col min="14" max="14" width="2.6328125" style="1" customWidth="1"/>
    <col min="15" max="17" width="13.6328125" style="1" customWidth="1"/>
    <col min="18" max="18" width="2.6328125" style="1" customWidth="1"/>
    <col min="19" max="21" width="13.6328125" style="1" customWidth="1"/>
    <col min="22" max="22" width="2.6328125" style="1" customWidth="1"/>
    <col min="23" max="25" width="13.6328125" style="1" customWidth="1"/>
    <col min="26" max="26" width="2.6328125" style="1" customWidth="1"/>
    <col min="27" max="29" width="13.6328125" style="1" customWidth="1"/>
    <col min="30" max="30" width="2.6328125" style="1" customWidth="1"/>
    <col min="31" max="33" width="13.6328125" style="1" customWidth="1"/>
    <col min="34" max="34" width="2.453125" style="1" customWidth="1"/>
    <col min="35" max="37" width="13.6328125" style="1" customWidth="1"/>
    <col min="38" max="38" width="2.6328125" style="1" customWidth="1"/>
    <col min="39" max="41" width="13.6328125" style="1" customWidth="1"/>
    <col min="42" max="42" width="2.6328125" style="1" customWidth="1"/>
    <col min="43" max="45" width="13.6328125" style="1" customWidth="1"/>
    <col min="46" max="46" width="2.6328125" style="1" customWidth="1"/>
    <col min="47" max="49" width="13.6328125" style="1" customWidth="1"/>
    <col min="50" max="16384" width="8.81640625" style="1"/>
  </cols>
  <sheetData>
    <row r="1" spans="1:49" x14ac:dyDescent="0.35">
      <c r="A1" s="1" t="s">
        <v>0</v>
      </c>
    </row>
    <row r="2" spans="1:49" x14ac:dyDescent="0.35">
      <c r="A2" s="1" t="s">
        <v>124</v>
      </c>
    </row>
    <row r="3" spans="1:49" x14ac:dyDescent="0.35">
      <c r="A3" s="1" t="s">
        <v>125</v>
      </c>
    </row>
    <row r="4" spans="1:49" x14ac:dyDescent="0.35">
      <c r="A4" s="2"/>
      <c r="B4" s="2"/>
      <c r="N4" s="2"/>
    </row>
    <row r="5" spans="1:49" x14ac:dyDescent="0.35">
      <c r="A5" s="2"/>
      <c r="B5" s="2"/>
      <c r="C5" s="11"/>
      <c r="D5" s="11" t="s">
        <v>126</v>
      </c>
      <c r="E5" s="11"/>
      <c r="F5" s="3"/>
      <c r="G5" s="11"/>
      <c r="H5" s="11" t="s">
        <v>127</v>
      </c>
      <c r="I5" s="11"/>
      <c r="J5" s="3"/>
      <c r="K5" s="11"/>
      <c r="L5" s="11" t="s">
        <v>128</v>
      </c>
      <c r="M5" s="11"/>
      <c r="N5" s="2"/>
      <c r="O5" s="11"/>
      <c r="P5" s="11" t="s">
        <v>129</v>
      </c>
      <c r="Q5" s="11"/>
      <c r="R5" s="3"/>
      <c r="S5" s="11"/>
      <c r="T5" s="11" t="s">
        <v>130</v>
      </c>
      <c r="U5" s="11"/>
      <c r="V5" s="3"/>
      <c r="W5" s="11"/>
      <c r="X5" s="11" t="s">
        <v>131</v>
      </c>
      <c r="Y5" s="11"/>
      <c r="Z5" s="3"/>
      <c r="AA5" s="11"/>
      <c r="AB5" s="11" t="s">
        <v>132</v>
      </c>
      <c r="AC5" s="11"/>
      <c r="AD5" s="3"/>
      <c r="AE5" s="11"/>
      <c r="AF5" s="11" t="s">
        <v>133</v>
      </c>
      <c r="AG5" s="11"/>
      <c r="AI5" s="11"/>
      <c r="AJ5" s="11" t="s">
        <v>134</v>
      </c>
      <c r="AK5" s="11"/>
      <c r="AL5" s="3"/>
      <c r="AM5" s="11"/>
      <c r="AN5" s="11" t="s">
        <v>135</v>
      </c>
      <c r="AO5" s="11"/>
      <c r="AP5" s="3"/>
      <c r="AQ5" s="11"/>
      <c r="AR5" s="11" t="s">
        <v>136</v>
      </c>
      <c r="AS5" s="11"/>
      <c r="AT5" s="3"/>
      <c r="AU5" s="11"/>
      <c r="AV5" s="11" t="s">
        <v>137</v>
      </c>
      <c r="AW5" s="11"/>
    </row>
    <row r="6" spans="1:49" x14ac:dyDescent="0.35">
      <c r="A6" s="2"/>
      <c r="B6" s="2"/>
      <c r="C6" s="3" t="s">
        <v>138</v>
      </c>
      <c r="D6" s="3" t="s">
        <v>139</v>
      </c>
      <c r="E6" s="3"/>
      <c r="F6" s="3"/>
      <c r="G6" s="3" t="s">
        <v>138</v>
      </c>
      <c r="H6" s="3" t="s">
        <v>139</v>
      </c>
      <c r="I6" s="3"/>
      <c r="J6" s="3"/>
      <c r="K6" s="3" t="s">
        <v>138</v>
      </c>
      <c r="L6" s="3" t="s">
        <v>139</v>
      </c>
      <c r="M6" s="3"/>
      <c r="N6" s="2"/>
      <c r="O6" s="3" t="s">
        <v>138</v>
      </c>
      <c r="P6" s="3" t="s">
        <v>139</v>
      </c>
      <c r="Q6" s="3"/>
      <c r="R6" s="3"/>
      <c r="S6" s="3" t="s">
        <v>138</v>
      </c>
      <c r="T6" s="3" t="s">
        <v>139</v>
      </c>
      <c r="U6" s="3"/>
      <c r="V6" s="3"/>
      <c r="W6" s="3" t="s">
        <v>138</v>
      </c>
      <c r="X6" s="3" t="s">
        <v>139</v>
      </c>
      <c r="Y6" s="3"/>
      <c r="Z6" s="3"/>
      <c r="AA6" s="3" t="s">
        <v>138</v>
      </c>
      <c r="AB6" s="3" t="s">
        <v>139</v>
      </c>
      <c r="AC6" s="3"/>
      <c r="AD6" s="3"/>
      <c r="AE6" s="3" t="s">
        <v>138</v>
      </c>
      <c r="AF6" s="3" t="s">
        <v>139</v>
      </c>
      <c r="AG6" s="3"/>
      <c r="AI6" s="3" t="s">
        <v>138</v>
      </c>
      <c r="AJ6" s="3" t="s">
        <v>139</v>
      </c>
      <c r="AK6" s="3"/>
      <c r="AL6" s="3"/>
      <c r="AM6" s="3" t="s">
        <v>138</v>
      </c>
      <c r="AN6" s="3" t="s">
        <v>139</v>
      </c>
      <c r="AO6" s="3"/>
      <c r="AP6" s="3"/>
      <c r="AQ6" s="3" t="s">
        <v>138</v>
      </c>
      <c r="AR6" s="3" t="s">
        <v>139</v>
      </c>
      <c r="AS6" s="3"/>
      <c r="AT6" s="3"/>
      <c r="AU6" s="3" t="s">
        <v>138</v>
      </c>
      <c r="AV6" s="3" t="s">
        <v>139</v>
      </c>
      <c r="AW6" s="3"/>
    </row>
    <row r="7" spans="1:49" x14ac:dyDescent="0.35">
      <c r="A7" s="2"/>
      <c r="B7" s="2"/>
      <c r="C7" s="3" t="s">
        <v>140</v>
      </c>
      <c r="D7" s="3" t="s">
        <v>141</v>
      </c>
      <c r="E7" s="11" t="s">
        <v>142</v>
      </c>
      <c r="F7" s="3"/>
      <c r="G7" s="3" t="s">
        <v>140</v>
      </c>
      <c r="H7" s="3" t="s">
        <v>141</v>
      </c>
      <c r="I7" s="11" t="s">
        <v>142</v>
      </c>
      <c r="J7" s="3"/>
      <c r="K7" s="3" t="s">
        <v>140</v>
      </c>
      <c r="L7" s="3" t="s">
        <v>141</v>
      </c>
      <c r="M7" s="11" t="s">
        <v>142</v>
      </c>
      <c r="N7" s="2"/>
      <c r="O7" s="11" t="s">
        <v>140</v>
      </c>
      <c r="P7" s="11" t="s">
        <v>141</v>
      </c>
      <c r="Q7" s="11" t="s">
        <v>142</v>
      </c>
      <c r="R7" s="3"/>
      <c r="S7" s="11" t="s">
        <v>140</v>
      </c>
      <c r="T7" s="11" t="s">
        <v>141</v>
      </c>
      <c r="U7" s="11" t="s">
        <v>142</v>
      </c>
      <c r="V7" s="3"/>
      <c r="W7" s="11" t="s">
        <v>140</v>
      </c>
      <c r="X7" s="11" t="s">
        <v>141</v>
      </c>
      <c r="Y7" s="11" t="s">
        <v>142</v>
      </c>
      <c r="Z7" s="3"/>
      <c r="AA7" s="11" t="s">
        <v>140</v>
      </c>
      <c r="AB7" s="11" t="s">
        <v>141</v>
      </c>
      <c r="AC7" s="11" t="s">
        <v>142</v>
      </c>
      <c r="AD7" s="3"/>
      <c r="AE7" s="11" t="s">
        <v>140</v>
      </c>
      <c r="AF7" s="11" t="s">
        <v>141</v>
      </c>
      <c r="AG7" s="11" t="s">
        <v>142</v>
      </c>
      <c r="AI7" s="11" t="s">
        <v>140</v>
      </c>
      <c r="AJ7" s="11" t="s">
        <v>141</v>
      </c>
      <c r="AK7" s="11" t="s">
        <v>142</v>
      </c>
      <c r="AL7" s="3"/>
      <c r="AM7" s="11" t="s">
        <v>140</v>
      </c>
      <c r="AN7" s="11" t="s">
        <v>141</v>
      </c>
      <c r="AO7" s="11" t="s">
        <v>142</v>
      </c>
      <c r="AP7" s="3"/>
      <c r="AQ7" s="11" t="s">
        <v>140</v>
      </c>
      <c r="AR7" s="11" t="s">
        <v>141</v>
      </c>
      <c r="AS7" s="11" t="s">
        <v>142</v>
      </c>
      <c r="AT7" s="3"/>
      <c r="AU7" s="11" t="s">
        <v>140</v>
      </c>
      <c r="AV7" s="11" t="s">
        <v>141</v>
      </c>
      <c r="AW7" s="11" t="s">
        <v>142</v>
      </c>
    </row>
    <row r="8" spans="1:49" x14ac:dyDescent="0.35">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row>
    <row r="9" spans="1:49" ht="13.3" thickBot="1" x14ac:dyDescent="0.4">
      <c r="A9" s="2" t="s">
        <v>143</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340302</v>
      </c>
      <c r="AV9" s="22">
        <v>242220</v>
      </c>
      <c r="AW9" s="22">
        <v>582522</v>
      </c>
    </row>
    <row r="10" spans="1:49" ht="13.3" thickTop="1" x14ac:dyDescent="0.35">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row>
    <row r="11" spans="1:49" ht="13.3" thickBot="1" x14ac:dyDescent="0.4">
      <c r="A11" s="2" t="s">
        <v>144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219220</v>
      </c>
      <c r="AV11" s="22">
        <v>80219</v>
      </c>
      <c r="AW11" s="22">
        <v>299439</v>
      </c>
    </row>
    <row r="12" spans="1:49" ht="13.3" thickTop="1" x14ac:dyDescent="0.35">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row>
    <row r="13" spans="1:49" x14ac:dyDescent="0.35">
      <c r="A13" s="7" t="s">
        <v>145</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0.64400000000000002</v>
      </c>
      <c r="AV13" s="8">
        <v>0.33100000000000002</v>
      </c>
      <c r="AW13" s="8">
        <v>0.51400000000000001</v>
      </c>
    </row>
    <row r="14" spans="1:49" x14ac:dyDescent="0.35">
      <c r="A14" s="9" t="s">
        <v>53</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3.0000000000000001E-3</v>
      </c>
      <c r="AV14" s="8">
        <v>1E-3</v>
      </c>
      <c r="AW14" s="8">
        <v>2E-3</v>
      </c>
    </row>
    <row r="15" spans="1:49" x14ac:dyDescent="0.35">
      <c r="A15" s="9" t="s">
        <v>101</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1.9E-2</v>
      </c>
      <c r="AV15" s="8">
        <v>5.3999999999999999E-2</v>
      </c>
      <c r="AW15" s="8">
        <v>3.4000000000000002E-2</v>
      </c>
    </row>
    <row r="16" spans="1:49" x14ac:dyDescent="0.35">
      <c r="A16" s="9" t="s">
        <v>146</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row>
    <row r="17" spans="1:49" ht="13.3" thickBot="1" x14ac:dyDescent="0.4">
      <c r="A17" s="7" t="s">
        <v>147</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0.66600000000000004</v>
      </c>
      <c r="AV17" s="23">
        <v>0.38600000000000001</v>
      </c>
      <c r="AW17" s="23">
        <v>0.55000000000000004</v>
      </c>
    </row>
    <row r="18" spans="1:49" ht="13.3" thickTop="1" x14ac:dyDescent="0.35">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row>
    <row r="19" spans="1:49" x14ac:dyDescent="0.35">
      <c r="A19" s="2" t="s">
        <v>148</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35817</v>
      </c>
      <c r="AV19" s="4">
        <v>-52165</v>
      </c>
      <c r="AW19" s="4">
        <v>-16348</v>
      </c>
    </row>
    <row r="20" spans="1:49" x14ac:dyDescent="0.35">
      <c r="A20" s="1" t="s">
        <v>149</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6981</v>
      </c>
      <c r="AV20" s="5">
        <v>3150</v>
      </c>
      <c r="AW20" s="5">
        <v>10131</v>
      </c>
    </row>
    <row r="21" spans="1:49" x14ac:dyDescent="0.35">
      <c r="A21" s="1" t="s">
        <v>108</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17393</v>
      </c>
      <c r="AV21" s="5">
        <v>21684</v>
      </c>
      <c r="AW21" s="5">
        <v>39077</v>
      </c>
    </row>
    <row r="22" spans="1:49" x14ac:dyDescent="0.35">
      <c r="A22" s="1" t="s">
        <v>54</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row>
    <row r="23" spans="1:49" x14ac:dyDescent="0.35">
      <c r="A23" s="1" t="s">
        <v>53</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8553</v>
      </c>
      <c r="AV23" s="5">
        <v>3508</v>
      </c>
      <c r="AW23" s="5">
        <v>12061</v>
      </c>
    </row>
    <row r="24" spans="1:49" x14ac:dyDescent="0.35">
      <c r="A24" s="1" t="s">
        <v>146</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row>
    <row r="25" spans="1:49" ht="13.4" customHeight="1" x14ac:dyDescent="0.35">
      <c r="A25" s="1" t="s">
        <v>150</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7019</v>
      </c>
      <c r="AV25" s="5">
        <v>2596</v>
      </c>
      <c r="AW25" s="5">
        <v>9615</v>
      </c>
    </row>
    <row r="26" spans="1:49" x14ac:dyDescent="0.35">
      <c r="A26" s="1" t="s">
        <v>109</v>
      </c>
      <c r="C26" s="5">
        <v>1852</v>
      </c>
      <c r="D26" s="5">
        <v>15312</v>
      </c>
      <c r="E26" s="5">
        <v>17164</v>
      </c>
      <c r="G26" s="5">
        <v>481</v>
      </c>
      <c r="H26" s="5">
        <v>7151</v>
      </c>
      <c r="I26" s="5">
        <v>7632</v>
      </c>
      <c r="K26" s="24">
        <v>156</v>
      </c>
      <c r="L26" s="24">
        <v>6130</v>
      </c>
      <c r="M26" s="24">
        <v>6286</v>
      </c>
      <c r="O26" s="5">
        <v>0</v>
      </c>
      <c r="P26" s="5">
        <v>1642</v>
      </c>
      <c r="Q26" s="5">
        <v>1642</v>
      </c>
      <c r="S26" s="5">
        <v>0</v>
      </c>
      <c r="T26" s="5">
        <v>498</v>
      </c>
      <c r="U26" s="5">
        <v>498</v>
      </c>
      <c r="W26" s="5">
        <v>0</v>
      </c>
      <c r="X26" s="5">
        <v>842</v>
      </c>
      <c r="Y26" s="5">
        <v>842</v>
      </c>
      <c r="AA26" s="5">
        <v>0</v>
      </c>
      <c r="AB26" s="5">
        <v>1494</v>
      </c>
      <c r="AC26" s="5">
        <v>1494</v>
      </c>
      <c r="AE26" s="24">
        <v>0</v>
      </c>
      <c r="AF26" s="24">
        <v>4476</v>
      </c>
      <c r="AG26" s="24">
        <v>4476</v>
      </c>
      <c r="AI26" s="5">
        <v>0</v>
      </c>
      <c r="AJ26" s="5">
        <v>0</v>
      </c>
      <c r="AK26" s="5">
        <v>0</v>
      </c>
      <c r="AM26" s="5">
        <v>0</v>
      </c>
      <c r="AN26" s="5">
        <v>0</v>
      </c>
      <c r="AO26" s="5">
        <v>0</v>
      </c>
      <c r="AQ26" s="5">
        <v>0</v>
      </c>
      <c r="AR26" s="5">
        <v>0</v>
      </c>
      <c r="AS26" s="5">
        <v>0</v>
      </c>
      <c r="AU26" s="5">
        <v>0</v>
      </c>
      <c r="AV26" s="5">
        <v>0</v>
      </c>
      <c r="AW26" s="5">
        <v>0</v>
      </c>
    </row>
    <row r="27" spans="1:49" x14ac:dyDescent="0.35">
      <c r="A27" s="1" t="s">
        <v>110</v>
      </c>
      <c r="C27" s="5">
        <v>10566</v>
      </c>
      <c r="D27" s="5">
        <v>5669</v>
      </c>
      <c r="E27" s="5">
        <v>16235</v>
      </c>
      <c r="G27" s="5">
        <v>8055</v>
      </c>
      <c r="H27" s="5">
        <v>3598</v>
      </c>
      <c r="I27" s="5">
        <v>11653</v>
      </c>
      <c r="K27" s="24">
        <v>7944</v>
      </c>
      <c r="L27" s="24">
        <v>2889</v>
      </c>
      <c r="M27" s="24">
        <v>10833</v>
      </c>
      <c r="O27" s="5">
        <v>5742</v>
      </c>
      <c r="P27" s="5">
        <v>1195</v>
      </c>
      <c r="Q27" s="5">
        <v>6937</v>
      </c>
      <c r="S27" s="5">
        <v>1678</v>
      </c>
      <c r="T27" s="5">
        <v>2629</v>
      </c>
      <c r="U27" s="5">
        <v>4307</v>
      </c>
      <c r="W27" s="5">
        <v>1470</v>
      </c>
      <c r="X27" s="5">
        <v>1210</v>
      </c>
      <c r="Y27" s="5">
        <v>2680</v>
      </c>
      <c r="AA27" s="5">
        <v>1747</v>
      </c>
      <c r="AB27" s="5">
        <v>538</v>
      </c>
      <c r="AC27" s="5">
        <v>2285</v>
      </c>
      <c r="AE27" s="24">
        <v>10637</v>
      </c>
      <c r="AF27" s="24">
        <v>5572</v>
      </c>
      <c r="AG27" s="24">
        <v>16209</v>
      </c>
      <c r="AI27" s="5">
        <v>2088</v>
      </c>
      <c r="AJ27" s="5">
        <v>977</v>
      </c>
      <c r="AK27" s="5">
        <v>3065</v>
      </c>
      <c r="AM27" s="5">
        <v>1144</v>
      </c>
      <c r="AN27" s="5">
        <v>776</v>
      </c>
      <c r="AO27" s="5">
        <v>1920</v>
      </c>
      <c r="AQ27" s="5">
        <v>2121</v>
      </c>
      <c r="AR27" s="5">
        <v>1673</v>
      </c>
      <c r="AS27" s="5">
        <v>3794</v>
      </c>
      <c r="AU27" s="5">
        <v>5353</v>
      </c>
      <c r="AV27" s="5">
        <v>3426</v>
      </c>
      <c r="AW27" s="5">
        <v>8779</v>
      </c>
    </row>
    <row r="28" spans="1:49" ht="13.3" thickBot="1" x14ac:dyDescent="0.4">
      <c r="A28" s="2" t="s">
        <v>151</v>
      </c>
      <c r="B28" s="2"/>
      <c r="C28" s="6">
        <v>135678</v>
      </c>
      <c r="D28" s="6">
        <v>-4512</v>
      </c>
      <c r="E28" s="6">
        <v>131166</v>
      </c>
      <c r="G28" s="6">
        <v>154133</v>
      </c>
      <c r="H28" s="6">
        <v>-33638</v>
      </c>
      <c r="I28" s="6">
        <v>120495</v>
      </c>
      <c r="K28" s="6">
        <v>127822</v>
      </c>
      <c r="L28" s="6">
        <v>-63837</v>
      </c>
      <c r="M28" s="6">
        <v>63985</v>
      </c>
      <c r="N28" s="2"/>
      <c r="O28" s="6">
        <v>20505</v>
      </c>
      <c r="P28" s="6">
        <v>-22927</v>
      </c>
      <c r="Q28" s="6">
        <v>-2422</v>
      </c>
      <c r="S28" s="6">
        <v>34781</v>
      </c>
      <c r="T28" s="6">
        <v>-12120</v>
      </c>
      <c r="U28" s="6">
        <v>22661</v>
      </c>
      <c r="W28" s="6">
        <v>31634</v>
      </c>
      <c r="X28" s="6">
        <v>-3911</v>
      </c>
      <c r="Y28" s="6">
        <v>27723</v>
      </c>
      <c r="AA28" s="6">
        <v>34218</v>
      </c>
      <c r="AB28" s="6">
        <v>8329</v>
      </c>
      <c r="AC28" s="6">
        <v>42547</v>
      </c>
      <c r="AE28" s="6">
        <v>121138</v>
      </c>
      <c r="AF28" s="6">
        <v>-30629</v>
      </c>
      <c r="AG28" s="6">
        <v>90509</v>
      </c>
      <c r="AI28" s="6">
        <v>17372</v>
      </c>
      <c r="AJ28" s="6">
        <v>-5669</v>
      </c>
      <c r="AK28" s="6">
        <v>11703</v>
      </c>
      <c r="AM28" s="6">
        <v>25905</v>
      </c>
      <c r="AN28" s="6">
        <v>-4242</v>
      </c>
      <c r="AO28" s="6">
        <v>21663</v>
      </c>
      <c r="AQ28" s="6">
        <v>37839</v>
      </c>
      <c r="AR28" s="6">
        <v>-7890</v>
      </c>
      <c r="AS28" s="6">
        <v>29949</v>
      </c>
      <c r="AU28" s="6">
        <v>81116</v>
      </c>
      <c r="AV28" s="6">
        <v>-17801</v>
      </c>
      <c r="AW28" s="6">
        <v>63315</v>
      </c>
    </row>
    <row r="29" spans="1:49" ht="13.3" thickTop="1" x14ac:dyDescent="0.35"/>
    <row r="30" spans="1:49" x14ac:dyDescent="0.35">
      <c r="A30" s="2" t="s">
        <v>152</v>
      </c>
      <c r="B30" s="2"/>
      <c r="N30" s="2"/>
    </row>
    <row r="31" spans="1:49" x14ac:dyDescent="0.35">
      <c r="A31" s="2" t="s">
        <v>148</v>
      </c>
      <c r="B31" s="2"/>
      <c r="C31" s="28">
        <v>8.3000000000000004E-2</v>
      </c>
      <c r="D31" s="28">
        <v>-0.18</v>
      </c>
      <c r="E31" s="28">
        <v>2E-3</v>
      </c>
      <c r="F31" s="21"/>
      <c r="G31" s="28">
        <v>0.13700000000000001</v>
      </c>
      <c r="H31" s="28">
        <v>-0.67300000000000004</v>
      </c>
      <c r="I31" s="28">
        <v>-0.13900000000000001</v>
      </c>
      <c r="J31" s="21"/>
      <c r="K31" s="28">
        <v>0.121</v>
      </c>
      <c r="L31" s="28">
        <v>-0.35299999999999998</v>
      </c>
      <c r="M31" s="28">
        <v>-5.8999999999999997E-2</v>
      </c>
      <c r="N31" s="2"/>
      <c r="O31" s="28">
        <v>7.0000000000000001E-3</v>
      </c>
      <c r="P31" s="28">
        <v>-0.503</v>
      </c>
      <c r="Q31" s="28">
        <v>-0.189</v>
      </c>
      <c r="R31" s="21"/>
      <c r="S31" s="28">
        <v>0.152</v>
      </c>
      <c r="T31" s="28">
        <v>-0.3</v>
      </c>
      <c r="U31" s="28">
        <v>-3.1E-2</v>
      </c>
      <c r="V31" s="21"/>
      <c r="W31" s="28">
        <v>0.14599999999999999</v>
      </c>
      <c r="X31" s="28">
        <v>-0.183</v>
      </c>
      <c r="Y31" s="28">
        <v>4.0000000000000001E-3</v>
      </c>
      <c r="Z31" s="21"/>
      <c r="AA31" s="28">
        <v>0.16400000000000001</v>
      </c>
      <c r="AB31" s="28">
        <v>-3.3000000000000002E-2</v>
      </c>
      <c r="AC31" s="28">
        <v>7.3999999999999996E-2</v>
      </c>
      <c r="AD31" s="21"/>
      <c r="AE31" s="28">
        <v>0.11899999999999999</v>
      </c>
      <c r="AF31" s="28">
        <v>-0.23300000000000001</v>
      </c>
      <c r="AG31" s="28">
        <v>-2.9000000000000001E-2</v>
      </c>
      <c r="AI31" s="28">
        <v>3.2000000000000001E-2</v>
      </c>
      <c r="AJ31" s="28">
        <v>-0.214</v>
      </c>
      <c r="AK31" s="28">
        <v>-7.4999999999999997E-2</v>
      </c>
      <c r="AL31" s="21"/>
      <c r="AM31" s="28">
        <v>0.115</v>
      </c>
      <c r="AN31" s="28">
        <v>-0.17899999999999999</v>
      </c>
      <c r="AO31" s="28">
        <v>-0.01</v>
      </c>
      <c r="AP31" s="21"/>
      <c r="AQ31" s="28">
        <v>0.155</v>
      </c>
      <c r="AR31" s="28">
        <v>-0.253</v>
      </c>
      <c r="AS31" s="28">
        <v>-4.0000000000000001E-3</v>
      </c>
      <c r="AT31" s="21"/>
      <c r="AU31" s="28">
        <v>0.105</v>
      </c>
      <c r="AV31" s="28">
        <v>-0.215</v>
      </c>
      <c r="AW31" s="28">
        <v>-2.8000000000000001E-2</v>
      </c>
    </row>
    <row r="32" spans="1:49" x14ac:dyDescent="0.35">
      <c r="A32" s="1" t="s">
        <v>149</v>
      </c>
      <c r="C32" s="28">
        <v>2.1000000000000001E-2</v>
      </c>
      <c r="D32" s="28">
        <v>1.9E-2</v>
      </c>
      <c r="E32" s="28">
        <v>0.02</v>
      </c>
      <c r="F32" s="21"/>
      <c r="G32" s="28">
        <v>2.1999999999999999E-2</v>
      </c>
      <c r="H32" s="28">
        <v>1.6E-2</v>
      </c>
      <c r="I32" s="28">
        <v>0.02</v>
      </c>
      <c r="J32" s="21"/>
      <c r="K32" s="28">
        <v>2.1000000000000001E-2</v>
      </c>
      <c r="L32" s="28">
        <v>1.4999999999999999E-2</v>
      </c>
      <c r="M32" s="28">
        <v>1.9E-2</v>
      </c>
      <c r="O32" s="28">
        <v>2.1999999999999999E-2</v>
      </c>
      <c r="P32" s="28">
        <v>1.4E-2</v>
      </c>
      <c r="Q32" s="28">
        <v>1.9E-2</v>
      </c>
      <c r="R32" s="21"/>
      <c r="S32" s="28">
        <v>0.02</v>
      </c>
      <c r="T32" s="28">
        <v>1.2999999999999999E-2</v>
      </c>
      <c r="U32" s="28">
        <v>1.7000000000000001E-2</v>
      </c>
      <c r="V32" s="21"/>
      <c r="W32" s="28">
        <v>2.1000000000000001E-2</v>
      </c>
      <c r="X32" s="28">
        <v>1.2999999999999999E-2</v>
      </c>
      <c r="Y32" s="28">
        <v>1.7000000000000001E-2</v>
      </c>
      <c r="Z32" s="21"/>
      <c r="AA32" s="28">
        <v>0.02</v>
      </c>
      <c r="AB32" s="28">
        <v>1.0999999999999999E-2</v>
      </c>
      <c r="AC32" s="28">
        <v>1.4999999999999999E-2</v>
      </c>
      <c r="AD32" s="21"/>
      <c r="AE32" s="28">
        <v>2.1000000000000001E-2</v>
      </c>
      <c r="AF32" s="28">
        <v>1.2E-2</v>
      </c>
      <c r="AG32" s="28">
        <v>1.7000000000000001E-2</v>
      </c>
      <c r="AI32" s="28">
        <v>2.3E-2</v>
      </c>
      <c r="AJ32" s="28">
        <v>1.4E-2</v>
      </c>
      <c r="AK32" s="28">
        <v>1.9E-2</v>
      </c>
      <c r="AL32" s="21"/>
      <c r="AM32" s="28">
        <v>2.1000000000000001E-2</v>
      </c>
      <c r="AN32" s="28">
        <v>1.2999999999999999E-2</v>
      </c>
      <c r="AO32" s="28">
        <v>1.7999999999999999E-2</v>
      </c>
      <c r="AP32" s="21"/>
      <c r="AQ32" s="28">
        <v>1.7999999999999999E-2</v>
      </c>
      <c r="AR32" s="28">
        <v>1.2999999999999999E-2</v>
      </c>
      <c r="AS32" s="28">
        <v>1.6E-2</v>
      </c>
      <c r="AT32" s="21"/>
      <c r="AU32" s="28">
        <v>2.1000000000000001E-2</v>
      </c>
      <c r="AV32" s="28">
        <v>1.2999999999999999E-2</v>
      </c>
      <c r="AW32" s="28">
        <v>1.7000000000000001E-2</v>
      </c>
    </row>
    <row r="33" spans="1:49" x14ac:dyDescent="0.35">
      <c r="A33" s="1" t="s">
        <v>108</v>
      </c>
      <c r="C33" s="28">
        <v>8.2000000000000003E-2</v>
      </c>
      <c r="D33" s="28">
        <v>0.05</v>
      </c>
      <c r="E33" s="28">
        <v>7.2999999999999995E-2</v>
      </c>
      <c r="F33" s="21"/>
      <c r="G33" s="28">
        <v>8.1000000000000003E-2</v>
      </c>
      <c r="H33" s="28">
        <v>7.6999999999999999E-2</v>
      </c>
      <c r="I33" s="28">
        <v>7.9000000000000001E-2</v>
      </c>
      <c r="J33" s="21"/>
      <c r="K33" s="28">
        <v>7.0999999999999994E-2</v>
      </c>
      <c r="L33" s="28">
        <v>8.1000000000000003E-2</v>
      </c>
      <c r="M33" s="28">
        <v>7.3999999999999996E-2</v>
      </c>
      <c r="O33" s="28">
        <v>6.7000000000000004E-2</v>
      </c>
      <c r="P33" s="28">
        <v>9.7000000000000003E-2</v>
      </c>
      <c r="Q33" s="28">
        <v>7.9000000000000001E-2</v>
      </c>
      <c r="R33" s="21"/>
      <c r="S33" s="28">
        <v>6.2E-2</v>
      </c>
      <c r="T33" s="28">
        <v>8.1000000000000003E-2</v>
      </c>
      <c r="U33" s="28">
        <v>7.0000000000000007E-2</v>
      </c>
      <c r="V33" s="21"/>
      <c r="W33" s="28">
        <v>6.3E-2</v>
      </c>
      <c r="X33" s="28">
        <v>7.9000000000000001E-2</v>
      </c>
      <c r="Y33" s="28">
        <v>7.1999999999999995E-2</v>
      </c>
      <c r="Z33" s="21"/>
      <c r="AA33" s="28">
        <v>5.0999999999999997E-2</v>
      </c>
      <c r="AB33" s="28">
        <v>6.8000000000000005E-2</v>
      </c>
      <c r="AC33" s="28">
        <v>5.8000000000000003E-2</v>
      </c>
      <c r="AD33" s="21"/>
      <c r="AE33" s="28">
        <v>6.0999999999999999E-2</v>
      </c>
      <c r="AF33" s="28">
        <v>8.1000000000000003E-2</v>
      </c>
      <c r="AG33" s="28">
        <v>6.9000000000000006E-2</v>
      </c>
      <c r="AI33" s="28">
        <v>5.7000000000000002E-2</v>
      </c>
      <c r="AJ33" s="28">
        <v>9.4E-2</v>
      </c>
      <c r="AK33" s="28">
        <v>7.3999999999999996E-2</v>
      </c>
      <c r="AL33" s="21"/>
      <c r="AM33" s="28">
        <v>5.2999999999999999E-2</v>
      </c>
      <c r="AN33" s="28">
        <v>8.6999999999999994E-2</v>
      </c>
      <c r="AO33" s="28">
        <v>6.7000000000000004E-2</v>
      </c>
      <c r="AP33" s="21"/>
      <c r="AQ33" s="28">
        <v>4.3999999999999997E-2</v>
      </c>
      <c r="AR33" s="28">
        <v>8.6999999999999994E-2</v>
      </c>
      <c r="AS33" s="28">
        <v>0.06</v>
      </c>
      <c r="AT33" s="21"/>
      <c r="AU33" s="28">
        <v>0.05</v>
      </c>
      <c r="AV33" s="28">
        <v>0.09</v>
      </c>
      <c r="AW33" s="28">
        <v>6.7000000000000004E-2</v>
      </c>
    </row>
    <row r="34" spans="1:49" x14ac:dyDescent="0.35">
      <c r="A34" s="1" t="s">
        <v>54</v>
      </c>
      <c r="C34" s="28">
        <v>0</v>
      </c>
      <c r="D34" s="28">
        <v>0</v>
      </c>
      <c r="E34" s="28">
        <v>0</v>
      </c>
      <c r="F34" s="21"/>
      <c r="G34" s="28">
        <v>0</v>
      </c>
      <c r="H34" s="28">
        <v>0.40200000000000002</v>
      </c>
      <c r="I34" s="28">
        <v>0.13700000000000001</v>
      </c>
      <c r="J34" s="21"/>
      <c r="K34" s="28">
        <v>0</v>
      </c>
      <c r="L34" s="28">
        <v>0</v>
      </c>
      <c r="M34" s="28">
        <v>0</v>
      </c>
      <c r="N34" s="21"/>
      <c r="O34" s="28">
        <v>0</v>
      </c>
      <c r="P34" s="28">
        <v>0</v>
      </c>
      <c r="Q34" s="28">
        <v>0</v>
      </c>
      <c r="R34" s="21"/>
      <c r="S34" s="28">
        <v>0</v>
      </c>
      <c r="T34" s="28">
        <v>0</v>
      </c>
      <c r="U34" s="28">
        <v>0</v>
      </c>
      <c r="V34" s="21"/>
      <c r="W34" s="28">
        <v>0</v>
      </c>
      <c r="X34" s="28">
        <v>0</v>
      </c>
      <c r="Y34" s="28">
        <v>0</v>
      </c>
      <c r="Z34" s="21"/>
      <c r="AA34" s="28">
        <v>0</v>
      </c>
      <c r="AB34" s="28">
        <v>0</v>
      </c>
      <c r="AC34" s="28">
        <v>0</v>
      </c>
      <c r="AD34" s="21"/>
      <c r="AE34" s="28">
        <v>0</v>
      </c>
      <c r="AF34" s="28">
        <v>0</v>
      </c>
      <c r="AG34" s="28">
        <v>0</v>
      </c>
      <c r="AI34" s="28">
        <v>0</v>
      </c>
      <c r="AJ34" s="28">
        <v>0</v>
      </c>
      <c r="AK34" s="28">
        <v>0</v>
      </c>
      <c r="AL34" s="21"/>
      <c r="AM34" s="28">
        <v>0</v>
      </c>
      <c r="AN34" s="28">
        <v>0</v>
      </c>
      <c r="AO34" s="28">
        <v>0</v>
      </c>
      <c r="AP34" s="21"/>
      <c r="AQ34" s="28">
        <v>0</v>
      </c>
      <c r="AR34" s="28">
        <v>0</v>
      </c>
      <c r="AS34" s="28">
        <v>0</v>
      </c>
      <c r="AT34" s="21"/>
      <c r="AU34" s="28">
        <v>0</v>
      </c>
      <c r="AV34" s="28">
        <v>0</v>
      </c>
      <c r="AW34" s="28">
        <v>0</v>
      </c>
    </row>
    <row r="35" spans="1:49" x14ac:dyDescent="0.35">
      <c r="A35" s="1" t="s">
        <v>53</v>
      </c>
      <c r="C35" s="28">
        <v>2.1999999999999999E-2</v>
      </c>
      <c r="D35" s="28">
        <v>5.0000000000000001E-3</v>
      </c>
      <c r="E35" s="28">
        <v>1.6E-2</v>
      </c>
      <c r="F35" s="21"/>
      <c r="G35" s="28">
        <v>2.1999999999999999E-2</v>
      </c>
      <c r="H35" s="28">
        <v>2.4E-2</v>
      </c>
      <c r="I35" s="28">
        <v>2.3E-2</v>
      </c>
      <c r="J35" s="21"/>
      <c r="K35" s="28">
        <v>2.3E-2</v>
      </c>
      <c r="L35" s="28">
        <v>2.3E-2</v>
      </c>
      <c r="M35" s="28">
        <v>2.3E-2</v>
      </c>
      <c r="O35" s="28">
        <v>3.2000000000000001E-2</v>
      </c>
      <c r="P35" s="28">
        <v>3.1E-2</v>
      </c>
      <c r="Q35" s="28">
        <v>3.1E-2</v>
      </c>
      <c r="R35" s="21"/>
      <c r="S35" s="28">
        <v>0.03</v>
      </c>
      <c r="T35" s="28">
        <v>2.7E-2</v>
      </c>
      <c r="U35" s="28">
        <v>2.9000000000000001E-2</v>
      </c>
      <c r="V35" s="21"/>
      <c r="W35" s="28">
        <v>2.7E-2</v>
      </c>
      <c r="X35" s="28">
        <v>2.1000000000000001E-2</v>
      </c>
      <c r="Y35" s="28">
        <v>2.4E-2</v>
      </c>
      <c r="Z35" s="21"/>
      <c r="AA35" s="28">
        <v>2.8000000000000001E-2</v>
      </c>
      <c r="AB35" s="28">
        <v>1.4E-2</v>
      </c>
      <c r="AC35" s="28">
        <v>2.1999999999999999E-2</v>
      </c>
      <c r="AD35" s="21"/>
      <c r="AE35" s="28">
        <v>2.9000000000000001E-2</v>
      </c>
      <c r="AF35" s="28">
        <v>2.1999999999999999E-2</v>
      </c>
      <c r="AG35" s="28">
        <v>2.5999999999999999E-2</v>
      </c>
      <c r="AI35" s="28">
        <v>3.1E-2</v>
      </c>
      <c r="AJ35" s="28">
        <v>1.7000000000000001E-2</v>
      </c>
      <c r="AK35" s="28">
        <v>2.5000000000000001E-2</v>
      </c>
      <c r="AL35" s="21"/>
      <c r="AM35" s="28">
        <v>2.3E-2</v>
      </c>
      <c r="AN35" s="28">
        <v>1.2E-2</v>
      </c>
      <c r="AO35" s="28">
        <v>1.7999999999999999E-2</v>
      </c>
      <c r="AP35" s="21"/>
      <c r="AQ35" s="28">
        <v>2.1999999999999999E-2</v>
      </c>
      <c r="AR35" s="28">
        <v>1.4E-2</v>
      </c>
      <c r="AS35" s="28">
        <v>1.9E-2</v>
      </c>
      <c r="AT35" s="21"/>
      <c r="AU35" s="28">
        <v>2.5000000000000001E-2</v>
      </c>
      <c r="AV35" s="28">
        <v>1.4E-2</v>
      </c>
      <c r="AW35" s="28">
        <v>2.1000000000000001E-2</v>
      </c>
    </row>
    <row r="36" spans="1:49" x14ac:dyDescent="0.35">
      <c r="A36" s="1" t="s">
        <v>146</v>
      </c>
      <c r="C36" s="28">
        <v>0</v>
      </c>
      <c r="D36" s="28">
        <v>8.0000000000000002E-3</v>
      </c>
      <c r="E36" s="28">
        <v>2E-3</v>
      </c>
      <c r="F36" s="21"/>
      <c r="G36" s="28">
        <v>0</v>
      </c>
      <c r="H36" s="28">
        <v>0</v>
      </c>
      <c r="I36" s="28">
        <v>0</v>
      </c>
      <c r="J36" s="21"/>
      <c r="K36" s="28">
        <v>0</v>
      </c>
      <c r="L36" s="28">
        <v>0</v>
      </c>
      <c r="M36" s="28">
        <v>0</v>
      </c>
      <c r="N36" s="21"/>
      <c r="O36" s="28">
        <v>0</v>
      </c>
      <c r="P36" s="28">
        <v>0</v>
      </c>
      <c r="Q36" s="28">
        <v>0</v>
      </c>
      <c r="R36" s="21"/>
      <c r="S36" s="28">
        <v>0</v>
      </c>
      <c r="T36" s="28">
        <v>0</v>
      </c>
      <c r="U36" s="28">
        <v>0</v>
      </c>
      <c r="V36" s="21"/>
      <c r="W36" s="28">
        <v>0</v>
      </c>
      <c r="X36" s="28">
        <v>0</v>
      </c>
      <c r="Y36" s="28">
        <v>0</v>
      </c>
      <c r="Z36" s="21"/>
      <c r="AA36" s="28">
        <v>0</v>
      </c>
      <c r="AB36" s="28">
        <v>0</v>
      </c>
      <c r="AC36" s="28">
        <v>0</v>
      </c>
      <c r="AD36" s="21"/>
      <c r="AE36" s="28">
        <v>0</v>
      </c>
      <c r="AF36" s="28">
        <v>0</v>
      </c>
      <c r="AG36" s="28">
        <v>0</v>
      </c>
      <c r="AI36" s="28">
        <v>0</v>
      </c>
      <c r="AJ36" s="28">
        <v>0</v>
      </c>
      <c r="AK36" s="28">
        <v>0</v>
      </c>
      <c r="AL36" s="21"/>
      <c r="AM36" s="28">
        <v>0</v>
      </c>
      <c r="AN36" s="28">
        <v>0</v>
      </c>
      <c r="AO36" s="28">
        <v>0</v>
      </c>
      <c r="AP36" s="21"/>
      <c r="AQ36" s="28">
        <v>0</v>
      </c>
      <c r="AR36" s="28">
        <v>0</v>
      </c>
      <c r="AS36" s="28">
        <v>0</v>
      </c>
      <c r="AT36" s="21"/>
      <c r="AU36" s="28">
        <v>0</v>
      </c>
      <c r="AV36" s="28">
        <v>0</v>
      </c>
      <c r="AW36" s="28">
        <v>0</v>
      </c>
    </row>
    <row r="37" spans="1:49" x14ac:dyDescent="0.35">
      <c r="A37" s="1" t="s">
        <v>150</v>
      </c>
      <c r="C37" s="28">
        <v>4.0000000000000001E-3</v>
      </c>
      <c r="D37" s="28">
        <v>0</v>
      </c>
      <c r="E37" s="28">
        <v>2E-3</v>
      </c>
      <c r="F37" s="21"/>
      <c r="G37" s="28">
        <v>0</v>
      </c>
      <c r="H37" s="28">
        <v>0</v>
      </c>
      <c r="I37" s="28">
        <v>0</v>
      </c>
      <c r="J37" s="21"/>
      <c r="K37" s="28">
        <v>0</v>
      </c>
      <c r="L37" s="28">
        <v>0</v>
      </c>
      <c r="M37" s="28">
        <v>0</v>
      </c>
      <c r="O37" s="28">
        <v>1E-3</v>
      </c>
      <c r="P37" s="28">
        <v>1E-3</v>
      </c>
      <c r="Q37" s="28">
        <v>1E-3</v>
      </c>
      <c r="R37" s="21"/>
      <c r="S37" s="28">
        <v>1E-3</v>
      </c>
      <c r="T37" s="29" t="s">
        <v>153</v>
      </c>
      <c r="U37" s="28">
        <v>1E-3</v>
      </c>
      <c r="V37" s="21"/>
      <c r="W37" s="28">
        <v>3.0000000000000001E-3</v>
      </c>
      <c r="X37" s="28">
        <v>1E-3</v>
      </c>
      <c r="Y37" s="28">
        <v>2E-3</v>
      </c>
      <c r="Z37" s="21"/>
      <c r="AA37" s="28">
        <v>3.0000000000000001E-3</v>
      </c>
      <c r="AB37" s="28">
        <v>1E-3</v>
      </c>
      <c r="AC37" s="28">
        <v>2E-3</v>
      </c>
      <c r="AD37" s="21"/>
      <c r="AE37" s="28">
        <v>2E-3</v>
      </c>
      <c r="AF37" s="28">
        <v>1E-3</v>
      </c>
      <c r="AG37" s="28">
        <v>2E-3</v>
      </c>
      <c r="AI37" s="28">
        <v>7.0000000000000001E-3</v>
      </c>
      <c r="AJ37" s="28">
        <v>3.0000000000000001E-3</v>
      </c>
      <c r="AK37" s="28">
        <v>5.0000000000000001E-3</v>
      </c>
      <c r="AL37" s="21"/>
      <c r="AM37" s="28">
        <v>1.2E-2</v>
      </c>
      <c r="AN37" s="28">
        <v>6.0000000000000001E-3</v>
      </c>
      <c r="AO37" s="28">
        <v>8.9999999999999993E-3</v>
      </c>
      <c r="AP37" s="21"/>
      <c r="AQ37" s="28">
        <v>3.9E-2</v>
      </c>
      <c r="AR37" s="28">
        <v>2.3E-2</v>
      </c>
      <c r="AS37" s="28">
        <v>3.3000000000000002E-2</v>
      </c>
      <c r="AT37" s="21"/>
      <c r="AU37" s="28">
        <v>2.1000000000000001E-2</v>
      </c>
      <c r="AV37" s="28">
        <v>1.0999999999999999E-2</v>
      </c>
      <c r="AW37" s="28">
        <v>1.7000000000000001E-2</v>
      </c>
    </row>
    <row r="38" spans="1:49" x14ac:dyDescent="0.35">
      <c r="A38" s="1" t="s">
        <v>109</v>
      </c>
      <c r="C38" s="29">
        <v>3.0000000000000001E-3</v>
      </c>
      <c r="D38" s="28">
        <v>5.8999999999999997E-2</v>
      </c>
      <c r="E38" s="28">
        <v>0.02</v>
      </c>
      <c r="F38" s="21"/>
      <c r="G38" s="29">
        <v>1E-3</v>
      </c>
      <c r="H38" s="28">
        <v>2.5000000000000001E-2</v>
      </c>
      <c r="I38" s="28">
        <v>8.9999999999999993E-3</v>
      </c>
      <c r="J38" s="21"/>
      <c r="K38" s="29" t="s">
        <v>153</v>
      </c>
      <c r="L38" s="28">
        <v>0.02</v>
      </c>
      <c r="M38" s="28">
        <v>8.0000000000000002E-3</v>
      </c>
      <c r="O38" s="29">
        <v>0</v>
      </c>
      <c r="P38" s="28">
        <v>2.3E-2</v>
      </c>
      <c r="Q38" s="28">
        <v>8.9999999999999993E-3</v>
      </c>
      <c r="R38" s="21"/>
      <c r="S38" s="29">
        <v>0</v>
      </c>
      <c r="T38" s="28">
        <v>6.0000000000000001E-3</v>
      </c>
      <c r="U38" s="28">
        <v>2E-3</v>
      </c>
      <c r="V38" s="21"/>
      <c r="W38" s="29">
        <v>0</v>
      </c>
      <c r="X38" s="28">
        <v>0.01</v>
      </c>
      <c r="Y38" s="28">
        <v>4.0000000000000001E-3</v>
      </c>
      <c r="Z38" s="21"/>
      <c r="AA38" s="29">
        <v>0</v>
      </c>
      <c r="AB38" s="28">
        <v>1.4E-2</v>
      </c>
      <c r="AC38" s="28">
        <v>7.0000000000000001E-3</v>
      </c>
      <c r="AD38" s="21"/>
      <c r="AE38" s="28">
        <v>0</v>
      </c>
      <c r="AF38" s="28">
        <v>1.2999999999999999E-2</v>
      </c>
      <c r="AG38" s="28">
        <v>5.0000000000000001E-3</v>
      </c>
      <c r="AI38" s="29">
        <v>0</v>
      </c>
      <c r="AJ38" s="28">
        <v>0</v>
      </c>
      <c r="AK38" s="28">
        <v>0</v>
      </c>
      <c r="AL38" s="21"/>
      <c r="AM38" s="29">
        <v>0</v>
      </c>
      <c r="AN38" s="29">
        <v>0</v>
      </c>
      <c r="AO38" s="29">
        <v>0</v>
      </c>
      <c r="AP38" s="21"/>
      <c r="AQ38" s="29">
        <v>0</v>
      </c>
      <c r="AR38" s="29">
        <v>0</v>
      </c>
      <c r="AS38" s="29">
        <v>0</v>
      </c>
      <c r="AT38" s="21"/>
      <c r="AU38" s="29">
        <v>0</v>
      </c>
      <c r="AV38" s="29">
        <v>0</v>
      </c>
      <c r="AW38" s="29">
        <v>0</v>
      </c>
    </row>
    <row r="39" spans="1:49" x14ac:dyDescent="0.35">
      <c r="A39" s="1" t="s">
        <v>110</v>
      </c>
      <c r="C39" s="28">
        <v>1.7999999999999999E-2</v>
      </c>
      <c r="D39" s="28">
        <v>2.1999999999999999E-2</v>
      </c>
      <c r="E39" s="28">
        <v>0.02</v>
      </c>
      <c r="F39" s="21"/>
      <c r="G39" s="28">
        <v>1.4E-2</v>
      </c>
      <c r="H39" s="28">
        <v>1.2E-2</v>
      </c>
      <c r="I39" s="28">
        <v>1.4E-2</v>
      </c>
      <c r="J39" s="21"/>
      <c r="K39" s="28">
        <v>1.6E-2</v>
      </c>
      <c r="L39" s="28">
        <v>8.9999999999999993E-3</v>
      </c>
      <c r="M39" s="28">
        <v>1.2999999999999999E-2</v>
      </c>
      <c r="O39" s="28">
        <v>0.05</v>
      </c>
      <c r="P39" s="28">
        <v>1.7000000000000001E-2</v>
      </c>
      <c r="Q39" s="28">
        <v>3.6999999999999998E-2</v>
      </c>
      <c r="R39" s="21"/>
      <c r="S39" s="28">
        <v>1.2999999999999999E-2</v>
      </c>
      <c r="T39" s="28">
        <v>3.1E-2</v>
      </c>
      <c r="U39" s="28">
        <v>0.02</v>
      </c>
      <c r="V39" s="21"/>
      <c r="W39" s="28">
        <v>1.2999999999999999E-2</v>
      </c>
      <c r="X39" s="28">
        <v>1.4E-2</v>
      </c>
      <c r="Y39" s="28">
        <v>1.2999999999999999E-2</v>
      </c>
      <c r="Z39" s="21"/>
      <c r="AA39" s="28">
        <v>1.4E-2</v>
      </c>
      <c r="AB39" s="28">
        <v>5.0000000000000001E-3</v>
      </c>
      <c r="AC39" s="28">
        <v>0.01</v>
      </c>
      <c r="AD39" s="21"/>
      <c r="AE39" s="28">
        <v>2.1999999999999999E-2</v>
      </c>
      <c r="AF39" s="28">
        <v>1.6E-2</v>
      </c>
      <c r="AG39" s="28">
        <v>0.02</v>
      </c>
      <c r="AI39" s="28">
        <v>2.1000000000000001E-2</v>
      </c>
      <c r="AJ39" s="28">
        <v>1.2999999999999999E-2</v>
      </c>
      <c r="AK39" s="28">
        <v>1.7000000000000001E-2</v>
      </c>
      <c r="AL39" s="21"/>
      <c r="AM39" s="28">
        <v>0.01</v>
      </c>
      <c r="AN39" s="28">
        <v>8.9999999999999993E-3</v>
      </c>
      <c r="AO39" s="28">
        <v>0.01</v>
      </c>
      <c r="AP39" s="21"/>
      <c r="AQ39" s="28">
        <v>1.7000000000000001E-2</v>
      </c>
      <c r="AR39" s="28">
        <v>0.02</v>
      </c>
      <c r="AS39" s="28">
        <v>1.7999999999999999E-2</v>
      </c>
      <c r="AT39" s="21"/>
      <c r="AU39" s="28">
        <v>1.6E-2</v>
      </c>
      <c r="AV39" s="28">
        <v>1.4E-2</v>
      </c>
      <c r="AW39" s="28">
        <v>1.4999999999999999E-2</v>
      </c>
    </row>
    <row r="40" spans="1:49" ht="13.3" thickBot="1" x14ac:dyDescent="0.4">
      <c r="A40" s="2" t="s">
        <v>154</v>
      </c>
      <c r="B40" s="2"/>
      <c r="C40" s="30">
        <v>0.23299999999999998</v>
      </c>
      <c r="D40" s="30">
        <v>-1.7000000000000008E-2</v>
      </c>
      <c r="E40" s="30">
        <v>0.155</v>
      </c>
      <c r="F40" s="21"/>
      <c r="G40" s="30">
        <v>0.27700000000000002</v>
      </c>
      <c r="H40" s="30">
        <v>-0.11700000000000006</v>
      </c>
      <c r="I40" s="30">
        <v>0.14300000000000002</v>
      </c>
      <c r="J40" s="21"/>
      <c r="K40" s="30">
        <v>0.25199999999999995</v>
      </c>
      <c r="L40" s="30">
        <v>-0.20499999999999996</v>
      </c>
      <c r="M40" s="30">
        <v>7.8E-2</v>
      </c>
      <c r="N40" s="2"/>
      <c r="O40" s="30">
        <v>0.17899999999999999</v>
      </c>
      <c r="P40" s="30">
        <v>-0.31999999999999995</v>
      </c>
      <c r="Q40" s="30">
        <v>-1.3000000000000012E-2</v>
      </c>
      <c r="R40" s="21"/>
      <c r="S40" s="30">
        <v>0.27800000000000002</v>
      </c>
      <c r="T40" s="30">
        <v>-0.14199999999999996</v>
      </c>
      <c r="U40" s="30">
        <v>0.10800000000000001</v>
      </c>
      <c r="V40" s="21"/>
      <c r="W40" s="30">
        <v>0.27300000000000002</v>
      </c>
      <c r="X40" s="30">
        <v>-4.4999999999999978E-2</v>
      </c>
      <c r="Y40" s="30">
        <v>0.13600000000000001</v>
      </c>
      <c r="Z40" s="21"/>
      <c r="AA40" s="30">
        <v>0.28000000000000003</v>
      </c>
      <c r="AB40" s="30">
        <v>0.08</v>
      </c>
      <c r="AC40" s="30">
        <v>0.188</v>
      </c>
      <c r="AD40" s="21"/>
      <c r="AE40" s="30">
        <v>0.254</v>
      </c>
      <c r="AF40" s="30">
        <v>-8.8000000000000023E-2</v>
      </c>
      <c r="AG40" s="30">
        <v>0.11000000000000001</v>
      </c>
      <c r="AI40" s="30">
        <v>0.17100000000000001</v>
      </c>
      <c r="AJ40" s="30">
        <v>-7.2999999999999982E-2</v>
      </c>
      <c r="AK40" s="30">
        <v>6.5000000000000002E-2</v>
      </c>
      <c r="AL40" s="21"/>
      <c r="AM40" s="30">
        <v>0.23400000000000001</v>
      </c>
      <c r="AN40" s="30">
        <v>-5.1999999999999998E-2</v>
      </c>
      <c r="AO40" s="30">
        <v>0.112</v>
      </c>
      <c r="AP40" s="21"/>
      <c r="AQ40" s="30">
        <v>0.29499999999999998</v>
      </c>
      <c r="AR40" s="30">
        <v>-9.6000000000000002E-2</v>
      </c>
      <c r="AS40" s="30">
        <v>0.14199999999999999</v>
      </c>
      <c r="AT40" s="21"/>
      <c r="AU40" s="30">
        <v>0.23799999999999999</v>
      </c>
      <c r="AV40" s="30">
        <v>-7.2999999999999995E-2</v>
      </c>
      <c r="AW40" s="30">
        <v>0.109</v>
      </c>
    </row>
    <row r="41" spans="1:49" ht="13.3" thickTop="1" x14ac:dyDescent="0.35"/>
    <row r="42" spans="1:49" x14ac:dyDescent="0.35">
      <c r="A42" s="1" t="s">
        <v>155</v>
      </c>
      <c r="S42" s="101"/>
      <c r="T42" s="101"/>
      <c r="U42" s="101"/>
      <c r="AE42" s="101"/>
      <c r="AF42" s="101"/>
      <c r="AG42" s="101"/>
      <c r="AM42" s="101"/>
      <c r="AN42" s="101"/>
      <c r="AO42" s="101"/>
      <c r="AQ42" s="101"/>
      <c r="AR42" s="101"/>
      <c r="AS42" s="101"/>
      <c r="AU42" s="101"/>
      <c r="AV42" s="101"/>
      <c r="AW42" s="101"/>
    </row>
    <row r="45" spans="1:49" x14ac:dyDescent="0.35">
      <c r="A45" s="2" t="s">
        <v>156</v>
      </c>
      <c r="B45" s="2"/>
      <c r="E45" s="25">
        <v>449148</v>
      </c>
      <c r="I45" s="25">
        <v>562456</v>
      </c>
      <c r="M45" s="25">
        <v>449260</v>
      </c>
      <c r="N45" s="2"/>
      <c r="Q45" s="25">
        <v>116591</v>
      </c>
      <c r="U45" s="25">
        <v>108092</v>
      </c>
      <c r="Y45" s="25">
        <v>102647</v>
      </c>
      <c r="AC45" s="25">
        <v>105038</v>
      </c>
      <c r="AG45" s="25">
        <v>432368</v>
      </c>
      <c r="AK45" s="25">
        <v>105441</v>
      </c>
      <c r="AO45" s="25">
        <v>99802</v>
      </c>
      <c r="AS45" s="25">
        <v>110544</v>
      </c>
      <c r="AW45" s="25">
        <v>315787</v>
      </c>
    </row>
    <row r="46" spans="1:49" x14ac:dyDescent="0.35">
      <c r="A46" s="1" t="s">
        <v>53</v>
      </c>
      <c r="E46" s="13">
        <v>-13024</v>
      </c>
      <c r="I46" s="13">
        <v>-17421</v>
      </c>
      <c r="M46" s="13">
        <v>-16079</v>
      </c>
      <c r="Q46" s="13">
        <v>-5164</v>
      </c>
      <c r="U46" s="13">
        <v>-5475</v>
      </c>
      <c r="Y46" s="13">
        <v>-4293</v>
      </c>
      <c r="AC46" s="13">
        <v>-4217</v>
      </c>
      <c r="AG46" s="13">
        <v>-19149</v>
      </c>
      <c r="AK46" s="13">
        <v>-3944</v>
      </c>
      <c r="AO46" s="13">
        <v>-3156</v>
      </c>
      <c r="AS46" s="13">
        <v>-3690</v>
      </c>
      <c r="AW46" s="13">
        <v>-10790</v>
      </c>
    </row>
    <row r="47" spans="1:49" x14ac:dyDescent="0.35">
      <c r="A47" s="1" t="s">
        <v>108</v>
      </c>
      <c r="E47" s="13">
        <v>-18620</v>
      </c>
      <c r="I47" s="13">
        <v>-28283</v>
      </c>
      <c r="M47" s="13">
        <v>-29646</v>
      </c>
      <c r="Q47" s="13">
        <v>-7264</v>
      </c>
      <c r="U47" s="13">
        <v>-7260</v>
      </c>
      <c r="Y47" s="13">
        <v>-7216</v>
      </c>
      <c r="AC47" s="13">
        <v>-6861</v>
      </c>
      <c r="AG47" s="13">
        <v>-28601</v>
      </c>
      <c r="AK47" s="13">
        <v>-6706</v>
      </c>
      <c r="AO47" s="13">
        <v>-6508</v>
      </c>
      <c r="AS47" s="13">
        <v>-6457</v>
      </c>
      <c r="AW47" s="13">
        <v>-19671</v>
      </c>
    </row>
    <row r="48" spans="1:49" x14ac:dyDescent="0.35">
      <c r="A48" s="1" t="s">
        <v>54</v>
      </c>
      <c r="E48" s="13">
        <v>0</v>
      </c>
      <c r="I48" s="13">
        <v>-116000</v>
      </c>
      <c r="M48" s="13">
        <v>0</v>
      </c>
      <c r="Q48" s="13">
        <v>0</v>
      </c>
      <c r="U48" s="13">
        <v>0</v>
      </c>
      <c r="Y48" s="13">
        <v>0</v>
      </c>
      <c r="AC48" s="13">
        <v>0</v>
      </c>
      <c r="AG48" s="13">
        <v>0</v>
      </c>
      <c r="AK48" s="13">
        <v>0</v>
      </c>
      <c r="AO48" s="13">
        <v>0</v>
      </c>
      <c r="AS48" s="13">
        <v>0</v>
      </c>
      <c r="AW48" s="13">
        <v>0</v>
      </c>
    </row>
    <row r="49" spans="1:49" x14ac:dyDescent="0.35">
      <c r="A49" s="1" t="s">
        <v>150</v>
      </c>
      <c r="E49" s="13">
        <v>-2101</v>
      </c>
      <c r="I49" s="13">
        <v>0</v>
      </c>
      <c r="M49" s="13">
        <v>0</v>
      </c>
      <c r="Q49" s="13">
        <v>-177</v>
      </c>
      <c r="U49" s="13">
        <v>-114</v>
      </c>
      <c r="Y49" s="13">
        <v>-478</v>
      </c>
      <c r="AC49" s="13">
        <v>-538</v>
      </c>
      <c r="AG49" s="13">
        <v>-1307</v>
      </c>
      <c r="AK49" s="13">
        <v>-951</v>
      </c>
      <c r="AO49" s="13">
        <v>-1768</v>
      </c>
      <c r="AS49" s="13">
        <v>-6896</v>
      </c>
      <c r="AW49" s="13">
        <v>-9615</v>
      </c>
    </row>
    <row r="50" spans="1:49" x14ac:dyDescent="0.35">
      <c r="A50" s="1" t="s">
        <v>109</v>
      </c>
      <c r="E50" s="13">
        <v>-17164</v>
      </c>
      <c r="I50" s="13">
        <v>-7632</v>
      </c>
      <c r="M50" s="13">
        <v>-6286</v>
      </c>
      <c r="Q50" s="13">
        <v>-1642</v>
      </c>
      <c r="U50" s="13">
        <v>-498</v>
      </c>
      <c r="Y50" s="13">
        <v>-842</v>
      </c>
      <c r="AC50" s="13">
        <v>-1494</v>
      </c>
      <c r="AG50" s="13">
        <v>-4476</v>
      </c>
      <c r="AK50" s="13">
        <v>0</v>
      </c>
      <c r="AO50" s="13">
        <v>0</v>
      </c>
      <c r="AS50" s="13">
        <v>0</v>
      </c>
      <c r="AW50" s="13">
        <v>0</v>
      </c>
    </row>
    <row r="51" spans="1:49" x14ac:dyDescent="0.35">
      <c r="A51" s="1" t="s">
        <v>110</v>
      </c>
      <c r="E51" s="26">
        <v>-16235</v>
      </c>
      <c r="I51" s="26">
        <v>-11653</v>
      </c>
      <c r="M51" s="26">
        <v>-10833</v>
      </c>
      <c r="Q51" s="26">
        <v>-6937</v>
      </c>
      <c r="U51" s="26">
        <v>-4307</v>
      </c>
      <c r="Y51" s="26">
        <v>-2680</v>
      </c>
      <c r="AC51" s="26">
        <v>-2285</v>
      </c>
      <c r="AG51" s="26">
        <v>-16209</v>
      </c>
      <c r="AK51" s="26">
        <v>-3065</v>
      </c>
      <c r="AO51" s="26">
        <v>-1920</v>
      </c>
      <c r="AS51" s="26">
        <v>-3794</v>
      </c>
      <c r="AW51" s="26">
        <v>-8779</v>
      </c>
    </row>
    <row r="52" spans="1:49" ht="13.3" thickBot="1" x14ac:dyDescent="0.4">
      <c r="A52" s="2" t="s">
        <v>157</v>
      </c>
      <c r="B52" s="2"/>
      <c r="E52" s="27">
        <v>382004</v>
      </c>
      <c r="I52" s="27">
        <v>381467</v>
      </c>
      <c r="M52" s="27">
        <v>386416</v>
      </c>
      <c r="N52" s="2"/>
      <c r="Q52" s="27">
        <v>95407</v>
      </c>
      <c r="U52" s="27">
        <v>90438</v>
      </c>
      <c r="Y52" s="27">
        <v>87138</v>
      </c>
      <c r="AC52" s="27">
        <v>89643</v>
      </c>
      <c r="AG52" s="27">
        <v>362626</v>
      </c>
      <c r="AK52" s="27">
        <v>90775</v>
      </c>
      <c r="AO52" s="27">
        <v>86450</v>
      </c>
      <c r="AS52" s="27">
        <f>SUM(AS45:AS51)</f>
        <v>89707</v>
      </c>
      <c r="AW52" s="27">
        <f>SUM(AW45:AW51)</f>
        <v>266932</v>
      </c>
    </row>
    <row r="53" spans="1:49" ht="13.3" thickTop="1" x14ac:dyDescent="0.35">
      <c r="A53" s="2"/>
      <c r="B53" s="2"/>
      <c r="N53" s="2"/>
      <c r="Q53" s="25"/>
      <c r="U53" s="25"/>
      <c r="Y53" s="25"/>
      <c r="AC53" s="25"/>
      <c r="AG53" s="25"/>
      <c r="AK53" s="25"/>
      <c r="AO53" s="25"/>
      <c r="AS53" s="25"/>
      <c r="AW53" s="25"/>
    </row>
    <row r="54" spans="1:49" ht="25.75" x14ac:dyDescent="0.35">
      <c r="A54" s="14" t="s">
        <v>158</v>
      </c>
      <c r="B54" s="14"/>
      <c r="N54" s="14"/>
    </row>
    <row r="55" spans="1:49" x14ac:dyDescent="0.35">
      <c r="A55" s="2" t="s">
        <v>159</v>
      </c>
      <c r="B55" s="2"/>
      <c r="E55" s="28">
        <v>2E-3</v>
      </c>
      <c r="I55" s="28">
        <v>0.66600000000000004</v>
      </c>
      <c r="M55" s="28">
        <v>-5.8999999999999997E-2</v>
      </c>
      <c r="N55" s="2"/>
      <c r="Q55" s="28">
        <v>-0.189</v>
      </c>
      <c r="U55" s="28">
        <v>-3.1E-2</v>
      </c>
      <c r="Y55" s="28">
        <v>4.0000000000000001E-3</v>
      </c>
      <c r="AC55" s="28">
        <v>7.3999999999999996E-2</v>
      </c>
      <c r="AG55" s="28">
        <v>-2.9000000000000001E-2</v>
      </c>
      <c r="AK55" s="28">
        <v>-7.4999999999999997E-2</v>
      </c>
      <c r="AO55" s="28">
        <v>-0.01</v>
      </c>
      <c r="AS55" s="28">
        <v>-4.0000000000000001E-3</v>
      </c>
      <c r="AW55" s="28">
        <v>-2.8000000000000001E-2</v>
      </c>
    </row>
    <row r="56" spans="1:49" x14ac:dyDescent="0.35">
      <c r="A56" s="1" t="s">
        <v>53</v>
      </c>
      <c r="E56" s="28">
        <v>1.6E-2</v>
      </c>
      <c r="I56" s="28">
        <v>1.6E-2</v>
      </c>
      <c r="M56" s="28">
        <v>2.3E-2</v>
      </c>
      <c r="Q56" s="28">
        <v>3.1E-2</v>
      </c>
      <c r="U56" s="28">
        <v>2.9000000000000001E-2</v>
      </c>
      <c r="Y56" s="28">
        <v>2.4E-2</v>
      </c>
      <c r="AC56" s="28">
        <v>2.1999999999999999E-2</v>
      </c>
      <c r="AG56" s="28">
        <v>2.5999999999999999E-2</v>
      </c>
      <c r="AK56" s="28">
        <v>2.5000000000000001E-2</v>
      </c>
      <c r="AO56" s="28">
        <v>1.7999999999999999E-2</v>
      </c>
      <c r="AS56" s="28">
        <v>1.9E-2</v>
      </c>
      <c r="AW56" s="28">
        <v>2.1000000000000001E-2</v>
      </c>
    </row>
    <row r="57" spans="1:49" x14ac:dyDescent="0.35">
      <c r="A57" s="1" t="s">
        <v>108</v>
      </c>
      <c r="E57" s="28">
        <v>7.2999999999999995E-2</v>
      </c>
      <c r="I57" s="28">
        <v>7.2999999999999995E-2</v>
      </c>
      <c r="M57" s="28">
        <v>7.3999999999999996E-2</v>
      </c>
      <c r="Q57" s="28">
        <v>7.9000000000000001E-2</v>
      </c>
      <c r="U57" s="28">
        <v>7.0000000000000007E-2</v>
      </c>
      <c r="Y57" s="28">
        <v>7.1999999999999995E-2</v>
      </c>
      <c r="AC57" s="28">
        <v>5.7000000000000002E-2</v>
      </c>
      <c r="AG57" s="28">
        <v>6.8000000000000005E-2</v>
      </c>
      <c r="AK57" s="28">
        <v>7.3999999999999996E-2</v>
      </c>
      <c r="AO57" s="28">
        <v>6.8000000000000005E-2</v>
      </c>
      <c r="AS57" s="28">
        <v>0.06</v>
      </c>
      <c r="AW57" s="28">
        <v>6.6000000000000003E-2</v>
      </c>
    </row>
    <row r="58" spans="1:49" x14ac:dyDescent="0.35">
      <c r="A58" s="1" t="s">
        <v>146</v>
      </c>
      <c r="E58" s="28">
        <v>2E-3</v>
      </c>
      <c r="I58" s="28">
        <v>2E-3</v>
      </c>
      <c r="M58" s="28">
        <v>0</v>
      </c>
      <c r="Q58" s="28">
        <v>0</v>
      </c>
      <c r="U58" s="28">
        <v>0</v>
      </c>
      <c r="Y58" s="28">
        <v>0</v>
      </c>
      <c r="AC58" s="28">
        <v>0</v>
      </c>
      <c r="AG58" s="28">
        <v>0</v>
      </c>
      <c r="AK58" s="28">
        <v>0</v>
      </c>
      <c r="AO58" s="28">
        <v>0</v>
      </c>
      <c r="AS58" s="28">
        <v>0</v>
      </c>
      <c r="AW58" s="28">
        <v>0</v>
      </c>
    </row>
    <row r="59" spans="1:49" x14ac:dyDescent="0.35">
      <c r="A59" s="1" t="s">
        <v>150</v>
      </c>
      <c r="E59" s="28">
        <v>2E-3</v>
      </c>
      <c r="I59" s="28">
        <v>2E-3</v>
      </c>
      <c r="M59" s="28">
        <v>0</v>
      </c>
      <c r="Q59" s="28">
        <v>1E-3</v>
      </c>
      <c r="U59" s="28">
        <v>1E-3</v>
      </c>
      <c r="Y59" s="28">
        <v>2E-3</v>
      </c>
      <c r="AC59" s="28">
        <v>2E-3</v>
      </c>
      <c r="AG59" s="28">
        <v>2E-3</v>
      </c>
      <c r="AK59" s="28">
        <v>5.0000000000000001E-3</v>
      </c>
      <c r="AO59" s="28">
        <v>8.9999999999999993E-3</v>
      </c>
      <c r="AS59" s="28">
        <v>3.3000000000000002E-2</v>
      </c>
      <c r="AW59" s="28">
        <v>1.7000000000000001E-2</v>
      </c>
    </row>
    <row r="60" spans="1:49" x14ac:dyDescent="0.35">
      <c r="A60" s="1" t="s">
        <v>109</v>
      </c>
      <c r="E60" s="28">
        <v>0.02</v>
      </c>
      <c r="I60" s="28">
        <v>0.02</v>
      </c>
      <c r="M60" s="28">
        <v>8.0000000000000002E-3</v>
      </c>
      <c r="Q60" s="28">
        <v>8.9999999999999993E-3</v>
      </c>
      <c r="U60" s="28">
        <v>2E-3</v>
      </c>
      <c r="Y60" s="28">
        <v>4.0000000000000001E-3</v>
      </c>
      <c r="AC60" s="28">
        <v>7.0000000000000001E-3</v>
      </c>
      <c r="AG60" s="28">
        <v>5.0000000000000001E-3</v>
      </c>
      <c r="AK60" s="28">
        <v>0</v>
      </c>
      <c r="AO60" s="28">
        <v>0</v>
      </c>
      <c r="AS60" s="28">
        <v>0</v>
      </c>
      <c r="AW60" s="28">
        <v>0</v>
      </c>
    </row>
    <row r="61" spans="1:49" x14ac:dyDescent="0.35">
      <c r="A61" s="1" t="s">
        <v>110</v>
      </c>
      <c r="E61" s="28">
        <v>0.02</v>
      </c>
      <c r="I61" s="28">
        <v>0.02</v>
      </c>
      <c r="M61" s="28">
        <v>1.2999999999999999E-2</v>
      </c>
      <c r="Q61" s="28">
        <v>3.6999999999999998E-2</v>
      </c>
      <c r="U61" s="28">
        <v>0.02</v>
      </c>
      <c r="Y61" s="28">
        <v>1.2999999999999999E-2</v>
      </c>
      <c r="AC61" s="28">
        <v>0.01</v>
      </c>
      <c r="AG61" s="28">
        <v>0.02</v>
      </c>
      <c r="AK61" s="28">
        <v>1.7000000000000001E-2</v>
      </c>
      <c r="AO61" s="28">
        <v>0.01</v>
      </c>
      <c r="AS61" s="28">
        <v>1.7999999999999999E-2</v>
      </c>
      <c r="AW61" s="28">
        <v>1.4999999999999999E-2</v>
      </c>
    </row>
    <row r="62" spans="1:49" ht="13.3" thickBot="1" x14ac:dyDescent="0.4">
      <c r="A62" s="2" t="s">
        <v>160</v>
      </c>
      <c r="B62" s="2"/>
      <c r="E62" s="30">
        <v>0.13500000000000001</v>
      </c>
      <c r="I62" s="30">
        <v>0.79900000000000004</v>
      </c>
      <c r="M62" s="30">
        <v>5.8999999999999997E-2</v>
      </c>
      <c r="N62" s="2"/>
      <c r="Q62" s="30">
        <v>-3.2000000000000008E-2</v>
      </c>
      <c r="U62" s="30">
        <v>9.1000000000000011E-2</v>
      </c>
      <c r="Y62" s="30">
        <v>0.11899999999999999</v>
      </c>
      <c r="AC62" s="30">
        <v>0.17200000000000001</v>
      </c>
      <c r="AG62" s="30">
        <v>9.2000000000000012E-2</v>
      </c>
      <c r="AK62" s="30">
        <v>4.5999999999999999E-2</v>
      </c>
      <c r="AO62" s="30">
        <v>9.4999999999999987E-2</v>
      </c>
      <c r="AS62" s="30">
        <f>SUM(AS55:AS61)</f>
        <v>0.126</v>
      </c>
      <c r="AW62" s="30">
        <f>SUM(AW55:AW61)</f>
        <v>9.1000000000000011E-2</v>
      </c>
    </row>
    <row r="63" spans="1:49" ht="13.3" thickTop="1" x14ac:dyDescent="0.35">
      <c r="A63" s="2"/>
      <c r="B63" s="2"/>
      <c r="N63" s="2"/>
      <c r="Q63" s="10"/>
      <c r="U63" s="10"/>
      <c r="Y63" s="10"/>
      <c r="AC63" s="10"/>
      <c r="AG63" s="10"/>
      <c r="AK63" s="10"/>
      <c r="AO63" s="10"/>
      <c r="AS63" s="10"/>
      <c r="AW63" s="10"/>
    </row>
    <row r="64" spans="1:49" x14ac:dyDescent="0.35">
      <c r="A64" s="2"/>
      <c r="B64" s="2"/>
      <c r="N64" s="2"/>
    </row>
    <row r="65" spans="1:49" x14ac:dyDescent="0.35">
      <c r="A65" s="2" t="s">
        <v>161</v>
      </c>
      <c r="B65" s="2"/>
      <c r="E65" s="15">
        <v>0.61</v>
      </c>
      <c r="I65" s="15">
        <v>-1.2</v>
      </c>
      <c r="M65" s="15">
        <v>-0.63</v>
      </c>
      <c r="N65" s="2"/>
      <c r="Q65" s="15">
        <v>-0.23</v>
      </c>
      <c r="U65" s="15">
        <v>-0.13</v>
      </c>
      <c r="Y65" s="15">
        <v>-0.08</v>
      </c>
      <c r="AC65" s="15">
        <v>0.04</v>
      </c>
      <c r="AG65" s="15">
        <v>-0.39</v>
      </c>
      <c r="AK65" s="15">
        <v>-0.18</v>
      </c>
      <c r="AO65" s="15">
        <v>-0.1</v>
      </c>
      <c r="AS65" s="15">
        <v>-0.08</v>
      </c>
      <c r="AW65" s="15">
        <v>-0.35</v>
      </c>
    </row>
    <row r="66" spans="1:49" x14ac:dyDescent="0.35">
      <c r="A66" s="1" t="s">
        <v>53</v>
      </c>
      <c r="E66" s="16">
        <v>0.11</v>
      </c>
      <c r="I66" s="16">
        <v>0.14000000000000001</v>
      </c>
      <c r="M66" s="16">
        <v>0.12</v>
      </c>
      <c r="Q66" s="16">
        <v>0.04</v>
      </c>
      <c r="U66" s="16">
        <v>0.03</v>
      </c>
      <c r="Y66" s="16">
        <v>0.03</v>
      </c>
      <c r="AC66" s="16">
        <v>0.03</v>
      </c>
      <c r="AG66" s="16">
        <v>0.13</v>
      </c>
      <c r="AK66" s="16">
        <v>0.03</v>
      </c>
      <c r="AO66" s="16">
        <v>0.02</v>
      </c>
      <c r="AS66" s="16">
        <v>0.02</v>
      </c>
      <c r="AW66" s="16">
        <v>7.0000000000000007E-2</v>
      </c>
    </row>
    <row r="67" spans="1:49" x14ac:dyDescent="0.35">
      <c r="A67" s="1" t="s">
        <v>108</v>
      </c>
      <c r="E67" s="16">
        <v>0.42</v>
      </c>
      <c r="I67" s="16">
        <v>0.44</v>
      </c>
      <c r="M67" s="16">
        <v>0.39</v>
      </c>
      <c r="Q67" s="16">
        <v>0.08</v>
      </c>
      <c r="U67" s="16">
        <v>0.09</v>
      </c>
      <c r="Y67" s="16">
        <v>0.08</v>
      </c>
      <c r="AC67" s="16">
        <v>0.08</v>
      </c>
      <c r="AG67" s="16">
        <v>0.33</v>
      </c>
      <c r="AK67" s="16">
        <v>7.0000000000000007E-2</v>
      </c>
      <c r="AO67" s="16">
        <v>0.08</v>
      </c>
      <c r="AS67" s="16">
        <v>0.08</v>
      </c>
      <c r="AW67" s="16">
        <v>0.23</v>
      </c>
    </row>
    <row r="68" spans="1:49" x14ac:dyDescent="0.35">
      <c r="A68" s="1" t="s">
        <v>54</v>
      </c>
      <c r="E68" s="16">
        <v>0</v>
      </c>
      <c r="I68" s="16">
        <v>0.77</v>
      </c>
      <c r="M68" s="16">
        <v>0</v>
      </c>
      <c r="Q68" s="16">
        <v>0</v>
      </c>
      <c r="U68" s="16">
        <v>0</v>
      </c>
      <c r="Y68" s="16">
        <v>0</v>
      </c>
      <c r="AC68" s="16">
        <v>0</v>
      </c>
      <c r="AG68" s="16">
        <v>0</v>
      </c>
      <c r="AK68" s="16">
        <v>0</v>
      </c>
      <c r="AO68" s="16">
        <v>0</v>
      </c>
      <c r="AS68" s="16">
        <v>0</v>
      </c>
      <c r="AW68" s="16">
        <v>0</v>
      </c>
    </row>
    <row r="69" spans="1:49" x14ac:dyDescent="0.35">
      <c r="A69" s="1" t="s">
        <v>146</v>
      </c>
      <c r="E69" s="16">
        <v>0.01</v>
      </c>
      <c r="I69" s="16">
        <v>0</v>
      </c>
      <c r="M69" s="16">
        <v>0</v>
      </c>
      <c r="Q69" s="16">
        <v>0</v>
      </c>
      <c r="U69" s="16">
        <v>0</v>
      </c>
      <c r="Y69" s="16">
        <v>0</v>
      </c>
      <c r="AC69" s="16">
        <v>0</v>
      </c>
      <c r="AG69" s="16">
        <v>0</v>
      </c>
      <c r="AK69" s="16">
        <v>0</v>
      </c>
      <c r="AO69" s="16">
        <v>0</v>
      </c>
      <c r="AS69" s="16">
        <v>0</v>
      </c>
      <c r="AW69" s="16">
        <v>0</v>
      </c>
    </row>
    <row r="70" spans="1:49" x14ac:dyDescent="0.35">
      <c r="A70" s="1" t="s">
        <v>150</v>
      </c>
      <c r="E70" s="16">
        <v>0.01</v>
      </c>
      <c r="I70" s="16">
        <v>0</v>
      </c>
      <c r="M70" s="16">
        <v>0</v>
      </c>
      <c r="Q70" s="32" t="s">
        <v>162</v>
      </c>
      <c r="U70" s="32" t="s">
        <v>162</v>
      </c>
      <c r="Y70" s="32" t="s">
        <v>162</v>
      </c>
      <c r="AC70" s="32" t="s">
        <v>162</v>
      </c>
      <c r="AG70" s="32">
        <v>0.01</v>
      </c>
      <c r="AK70" s="16">
        <v>0.01</v>
      </c>
      <c r="AO70" s="16">
        <v>0.01</v>
      </c>
      <c r="AS70" s="16">
        <v>0.04</v>
      </c>
      <c r="AW70" s="32">
        <v>0.05</v>
      </c>
    </row>
    <row r="71" spans="1:49" x14ac:dyDescent="0.35">
      <c r="A71" s="1" t="s">
        <v>109</v>
      </c>
      <c r="E71" s="16">
        <v>0.12</v>
      </c>
      <c r="I71" s="16">
        <v>0.05</v>
      </c>
      <c r="M71" s="16">
        <v>0.04</v>
      </c>
      <c r="Q71" s="16">
        <v>0.01</v>
      </c>
      <c r="U71" s="16">
        <v>0.01</v>
      </c>
      <c r="Y71" s="32" t="s">
        <v>162</v>
      </c>
      <c r="AC71" s="16">
        <v>0.01</v>
      </c>
      <c r="AG71" s="16">
        <v>0.03</v>
      </c>
      <c r="AK71" s="16">
        <v>0</v>
      </c>
      <c r="AO71" s="16">
        <v>0</v>
      </c>
      <c r="AS71" s="16">
        <v>0</v>
      </c>
      <c r="AW71" s="16">
        <v>0</v>
      </c>
    </row>
    <row r="72" spans="1:49" x14ac:dyDescent="0.35">
      <c r="A72" s="1" t="s">
        <v>110</v>
      </c>
      <c r="E72" s="17">
        <v>0.11</v>
      </c>
      <c r="I72" s="17">
        <v>0.08</v>
      </c>
      <c r="M72" s="17">
        <v>7.0000000000000007E-2</v>
      </c>
      <c r="Q72" s="17">
        <v>0.04</v>
      </c>
      <c r="U72" s="17">
        <v>0.02</v>
      </c>
      <c r="Y72" s="17">
        <v>0.02</v>
      </c>
      <c r="AC72" s="17">
        <v>0.01</v>
      </c>
      <c r="AG72" s="17">
        <v>0.09</v>
      </c>
      <c r="AK72" s="17">
        <v>0.02</v>
      </c>
      <c r="AO72" s="16">
        <v>0.01</v>
      </c>
      <c r="AS72" s="16">
        <v>0.02</v>
      </c>
      <c r="AW72" s="17">
        <v>0.05</v>
      </c>
    </row>
    <row r="73" spans="1:49" x14ac:dyDescent="0.35">
      <c r="A73" s="1" t="s">
        <v>163</v>
      </c>
      <c r="E73" s="17">
        <v>0</v>
      </c>
      <c r="I73" s="17">
        <v>-0.02</v>
      </c>
      <c r="M73" s="16">
        <v>0</v>
      </c>
      <c r="Q73" s="16">
        <v>0</v>
      </c>
      <c r="U73" s="16">
        <v>0</v>
      </c>
      <c r="Y73" s="16">
        <v>0</v>
      </c>
      <c r="AC73" s="16">
        <v>0</v>
      </c>
      <c r="AG73" s="16">
        <v>0</v>
      </c>
      <c r="AK73" s="16">
        <v>0</v>
      </c>
      <c r="AO73" s="16">
        <v>0</v>
      </c>
      <c r="AS73" s="16">
        <v>0</v>
      </c>
      <c r="AW73" s="16">
        <v>0</v>
      </c>
    </row>
    <row r="74" spans="1:49" x14ac:dyDescent="0.35">
      <c r="A74" s="9" t="s">
        <v>56</v>
      </c>
      <c r="B74" s="9"/>
      <c r="E74" s="17">
        <v>-0.21</v>
      </c>
      <c r="I74" s="17">
        <v>0.5</v>
      </c>
      <c r="M74" s="17">
        <v>0.26</v>
      </c>
      <c r="Q74" s="17">
        <v>0</v>
      </c>
      <c r="U74" s="17">
        <v>0</v>
      </c>
      <c r="Y74" s="17">
        <v>0</v>
      </c>
      <c r="AC74" s="17">
        <v>0</v>
      </c>
      <c r="AG74" s="17">
        <v>0</v>
      </c>
      <c r="AK74" s="17">
        <v>0</v>
      </c>
      <c r="AO74" s="16">
        <v>0</v>
      </c>
      <c r="AS74" s="16">
        <v>0</v>
      </c>
      <c r="AW74" s="17">
        <v>0</v>
      </c>
    </row>
    <row r="75" spans="1:49" x14ac:dyDescent="0.35">
      <c r="A75" s="9" t="s">
        <v>55</v>
      </c>
      <c r="B75" s="9"/>
      <c r="E75" s="17">
        <v>-0.57999999999999996</v>
      </c>
      <c r="I75" s="17">
        <v>-0.02</v>
      </c>
      <c r="M75" s="17"/>
      <c r="Q75" s="17"/>
      <c r="U75" s="17"/>
      <c r="Y75" s="17"/>
      <c r="AC75" s="17"/>
      <c r="AG75" s="17"/>
      <c r="AK75" s="17"/>
      <c r="AO75" s="16">
        <v>0</v>
      </c>
      <c r="AS75" s="16">
        <v>0</v>
      </c>
      <c r="AW75" s="17">
        <v>0</v>
      </c>
    </row>
    <row r="76" spans="1:49" x14ac:dyDescent="0.35">
      <c r="A76" s="1" t="s">
        <v>164</v>
      </c>
      <c r="E76" s="17">
        <v>0</v>
      </c>
      <c r="I76" s="17">
        <v>0</v>
      </c>
      <c r="M76" s="17">
        <v>0</v>
      </c>
      <c r="Q76" s="17">
        <v>0</v>
      </c>
      <c r="U76" s="17">
        <v>0.01</v>
      </c>
      <c r="Y76" s="32" t="s">
        <v>162</v>
      </c>
      <c r="AC76" s="17">
        <v>0.02</v>
      </c>
      <c r="AG76" s="17">
        <v>0.03</v>
      </c>
      <c r="AK76" s="17">
        <v>0.02</v>
      </c>
      <c r="AO76" s="16">
        <v>0.05</v>
      </c>
      <c r="AS76" s="32" t="s">
        <v>162</v>
      </c>
      <c r="AW76" s="17">
        <v>0.06</v>
      </c>
    </row>
    <row r="77" spans="1:49" x14ac:dyDescent="0.35">
      <c r="A77" s="1" t="s">
        <v>165</v>
      </c>
      <c r="E77" s="16">
        <v>0</v>
      </c>
      <c r="I77" s="16">
        <v>0</v>
      </c>
      <c r="M77" s="16">
        <v>0</v>
      </c>
      <c r="Q77" s="17">
        <v>0.02</v>
      </c>
      <c r="U77" s="17">
        <v>0</v>
      </c>
      <c r="Y77" s="33">
        <v>0</v>
      </c>
      <c r="AC77" s="17">
        <v>0</v>
      </c>
      <c r="AG77" s="17">
        <v>0.02</v>
      </c>
      <c r="AK77" s="17">
        <v>0</v>
      </c>
      <c r="AO77" s="16">
        <v>0</v>
      </c>
      <c r="AS77" s="16">
        <v>0</v>
      </c>
      <c r="AW77" s="17">
        <v>0</v>
      </c>
    </row>
    <row r="78" spans="1:49" x14ac:dyDescent="0.35">
      <c r="A78" s="1" t="s">
        <v>166</v>
      </c>
      <c r="E78" s="18">
        <v>-0.17</v>
      </c>
      <c r="I78" s="18">
        <v>-0.42</v>
      </c>
      <c r="M78" s="18">
        <v>-0.14000000000000001</v>
      </c>
      <c r="Q78" s="18">
        <v>0.02</v>
      </c>
      <c r="U78" s="18">
        <v>0.01</v>
      </c>
      <c r="Y78" s="32" t="s">
        <v>162</v>
      </c>
      <c r="AC78" s="18">
        <v>-7.0000000000000007E-2</v>
      </c>
      <c r="AG78" s="18">
        <v>-0.04</v>
      </c>
      <c r="AK78" s="18">
        <v>0.02</v>
      </c>
      <c r="AO78" s="18">
        <v>-0.02</v>
      </c>
      <c r="AS78" s="18">
        <v>-0.03</v>
      </c>
      <c r="AW78" s="18">
        <v>-0.02</v>
      </c>
    </row>
    <row r="79" spans="1:49" ht="13.3" thickBot="1" x14ac:dyDescent="0.4">
      <c r="A79" s="2" t="s">
        <v>167</v>
      </c>
      <c r="B79" s="2"/>
      <c r="E79" s="19">
        <v>0.42999999999999994</v>
      </c>
      <c r="I79" s="19">
        <v>0.3199999999999999</v>
      </c>
      <c r="M79" s="19">
        <v>0.10999999999999999</v>
      </c>
      <c r="N79" s="2"/>
      <c r="Q79" s="19">
        <v>-2.0000000000000007E-2</v>
      </c>
      <c r="U79" s="19">
        <v>3.9999999999999994E-2</v>
      </c>
      <c r="Y79" s="19">
        <v>0.05</v>
      </c>
      <c r="AC79" s="19">
        <v>0.12000000000000002</v>
      </c>
      <c r="AG79" s="19">
        <v>0.21</v>
      </c>
      <c r="AK79" s="19">
        <v>-9.9999999999999881E-3</v>
      </c>
      <c r="AO79" s="19">
        <v>0.05</v>
      </c>
      <c r="AS79" s="19">
        <f>SUM(AS65:AS78)</f>
        <v>0.05</v>
      </c>
      <c r="AW79" s="19">
        <f>SUM(AW65:AW78)</f>
        <v>9.0000000000000038E-2</v>
      </c>
    </row>
    <row r="80" spans="1:49" ht="13.3" thickTop="1" x14ac:dyDescent="0.35"/>
    <row r="81" spans="1:49" ht="25.75" x14ac:dyDescent="0.35">
      <c r="A81" s="14" t="s">
        <v>168</v>
      </c>
      <c r="B81" s="14"/>
      <c r="N81" s="14"/>
    </row>
    <row r="82" spans="1:49" x14ac:dyDescent="0.35">
      <c r="A82" s="2" t="s">
        <v>169</v>
      </c>
      <c r="B82" s="2"/>
      <c r="E82" s="20">
        <v>138967</v>
      </c>
      <c r="I82" s="20">
        <v>147575</v>
      </c>
      <c r="M82" s="20">
        <v>156668</v>
      </c>
      <c r="N82" s="2"/>
      <c r="Q82" s="20">
        <v>168541</v>
      </c>
      <c r="U82" s="20">
        <v>170103</v>
      </c>
      <c r="Y82" s="20">
        <v>171190</v>
      </c>
      <c r="AC82" s="20">
        <v>171755</v>
      </c>
      <c r="AG82" s="20">
        <v>170408</v>
      </c>
      <c r="AK82" s="20">
        <v>172428</v>
      </c>
      <c r="AO82" s="20">
        <v>173793</v>
      </c>
      <c r="AS82" s="20">
        <v>174613</v>
      </c>
      <c r="AW82" s="20">
        <v>173615</v>
      </c>
    </row>
    <row r="83" spans="1:49" x14ac:dyDescent="0.35">
      <c r="A83" s="2" t="s">
        <v>170</v>
      </c>
      <c r="B83" s="2"/>
      <c r="E83" s="20">
        <v>144650</v>
      </c>
      <c r="I83" s="20">
        <v>154527</v>
      </c>
      <c r="M83" s="20">
        <v>161325</v>
      </c>
      <c r="N83" s="2"/>
      <c r="Q83" s="20">
        <v>168541</v>
      </c>
      <c r="U83" s="20">
        <v>175220</v>
      </c>
      <c r="Y83" s="20">
        <v>176298</v>
      </c>
      <c r="AC83" s="20">
        <v>172990</v>
      </c>
      <c r="AG83" s="20">
        <v>172947</v>
      </c>
      <c r="AK83" s="20">
        <v>172428</v>
      </c>
      <c r="AO83" s="20">
        <v>176246</v>
      </c>
      <c r="AS83" s="20">
        <v>177028</v>
      </c>
      <c r="AW83" s="20">
        <v>176416</v>
      </c>
    </row>
    <row r="85" spans="1:49" x14ac:dyDescent="0.35">
      <c r="A85" s="1" t="s">
        <v>171</v>
      </c>
    </row>
  </sheetData>
  <mergeCells count="5">
    <mergeCell ref="S42:U42"/>
    <mergeCell ref="AE42:AG42"/>
    <mergeCell ref="AM42:AO42"/>
    <mergeCell ref="AU42:AW42"/>
    <mergeCell ref="AQ42:AS42"/>
  </mergeCells>
  <pageMargins left="0.7" right="0.7" top="0.75" bottom="0.75" header="0.3" footer="0.3"/>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57"/>
  <sheetViews>
    <sheetView zoomScaleNormal="100" zoomScaleSheetLayoutView="100" workbookViewId="0"/>
  </sheetViews>
  <sheetFormatPr defaultColWidth="0" defaultRowHeight="16.5" customHeight="1" zeroHeight="1" x14ac:dyDescent="0.35"/>
  <cols>
    <col min="1" max="1" width="166.6328125" style="62" customWidth="1"/>
    <col min="2" max="2" width="0" style="62" hidden="1" customWidth="1"/>
    <col min="3" max="16384" width="2.81640625" style="62" hidden="1"/>
  </cols>
  <sheetData>
    <row r="1" spans="1:1" ht="14.15" x14ac:dyDescent="0.35">
      <c r="A1" s="61" t="s">
        <v>172</v>
      </c>
    </row>
    <row r="2" spans="1:1" ht="2.15" customHeight="1" x14ac:dyDescent="0.35"/>
    <row r="3" spans="1:1" ht="164.25" customHeight="1" x14ac:dyDescent="0.35">
      <c r="A3" s="63" t="s">
        <v>173</v>
      </c>
    </row>
    <row r="4" spans="1:1" ht="8.15" customHeight="1" x14ac:dyDescent="0.35">
      <c r="A4" s="63"/>
    </row>
    <row r="5" spans="1:1" ht="114" customHeight="1" x14ac:dyDescent="0.35">
      <c r="A5" s="63" t="s">
        <v>174</v>
      </c>
    </row>
    <row r="6" spans="1:1" ht="8.15" customHeight="1" x14ac:dyDescent="0.35">
      <c r="A6" s="63"/>
    </row>
    <row r="7" spans="1:1" ht="65.25" customHeight="1" x14ac:dyDescent="0.35">
      <c r="A7" s="63" t="s">
        <v>175</v>
      </c>
    </row>
    <row r="8" spans="1:1" ht="8.15" customHeight="1" x14ac:dyDescent="0.35">
      <c r="A8" s="63"/>
    </row>
    <row r="9" spans="1:1" ht="124.5" customHeight="1" x14ac:dyDescent="0.35">
      <c r="A9" s="63" t="s">
        <v>176</v>
      </c>
    </row>
    <row r="10" spans="1:1" ht="143.25" customHeight="1" x14ac:dyDescent="0.35">
      <c r="A10" s="63" t="s">
        <v>177</v>
      </c>
    </row>
    <row r="11" spans="1:1" ht="8.15" customHeight="1" x14ac:dyDescent="0.35">
      <c r="A11" s="63"/>
    </row>
    <row r="12" spans="1:1" ht="86.25" customHeight="1" x14ac:dyDescent="0.35">
      <c r="A12" s="63" t="s">
        <v>178</v>
      </c>
    </row>
    <row r="13" spans="1:1" ht="7.5" customHeight="1" x14ac:dyDescent="0.35">
      <c r="A13" s="63"/>
    </row>
    <row r="14" spans="1:1" ht="105" customHeight="1" x14ac:dyDescent="0.35">
      <c r="A14" s="63" t="s">
        <v>188</v>
      </c>
    </row>
    <row r="15" spans="1:1" ht="8.15" customHeight="1" x14ac:dyDescent="0.35">
      <c r="A15" s="63"/>
    </row>
    <row r="16" spans="1:1" ht="95.25" customHeight="1" x14ac:dyDescent="0.35">
      <c r="A16" s="63" t="s">
        <v>179</v>
      </c>
    </row>
    <row r="17" spans="1:1" ht="8.15" customHeight="1" x14ac:dyDescent="0.35">
      <c r="A17" s="63"/>
    </row>
    <row r="18" spans="1:1" ht="66.75" customHeight="1" x14ac:dyDescent="0.35">
      <c r="A18" s="63" t="s">
        <v>180</v>
      </c>
    </row>
    <row r="19" spans="1:1" ht="7.5" customHeight="1" x14ac:dyDescent="0.35">
      <c r="A19" s="63"/>
    </row>
    <row r="20" spans="1:1" ht="115.5" customHeight="1" x14ac:dyDescent="0.35">
      <c r="A20" s="63" t="s">
        <v>181</v>
      </c>
    </row>
    <row r="21" spans="1:1" ht="7.5" customHeight="1" x14ac:dyDescent="0.35">
      <c r="A21" s="63"/>
    </row>
    <row r="22" spans="1:1" ht="137.25" customHeight="1" x14ac:dyDescent="0.35">
      <c r="A22" s="63" t="s">
        <v>182</v>
      </c>
    </row>
    <row r="23" spans="1:1" ht="8.15" customHeight="1" x14ac:dyDescent="0.35">
      <c r="A23" s="63"/>
    </row>
    <row r="24" spans="1:1" ht="72.75" customHeight="1" x14ac:dyDescent="0.35">
      <c r="A24" s="63" t="s">
        <v>183</v>
      </c>
    </row>
    <row r="25" spans="1:1" ht="7.5" customHeight="1" x14ac:dyDescent="0.35">
      <c r="A25" s="63"/>
    </row>
    <row r="26" spans="1:1" ht="98.25" customHeight="1" x14ac:dyDescent="0.35">
      <c r="A26" s="63" t="s">
        <v>184</v>
      </c>
    </row>
    <row r="27" spans="1:1" ht="8.15" customHeight="1" x14ac:dyDescent="0.35">
      <c r="A27" s="63"/>
    </row>
    <row r="28" spans="1:1" ht="80.25" customHeight="1" x14ac:dyDescent="0.35">
      <c r="A28" s="63" t="s">
        <v>185</v>
      </c>
    </row>
    <row r="29" spans="1:1" ht="8.15" customHeight="1" x14ac:dyDescent="0.35">
      <c r="A29" s="63"/>
    </row>
    <row r="30" spans="1:1" ht="124.5" customHeight="1" x14ac:dyDescent="0.35">
      <c r="A30" s="63" t="s">
        <v>186</v>
      </c>
    </row>
    <row r="31" spans="1:1" ht="8.15" customHeight="1" x14ac:dyDescent="0.35">
      <c r="A31" s="63"/>
    </row>
    <row r="32" spans="1:1" ht="135" customHeight="1" x14ac:dyDescent="0.35">
      <c r="A32" s="63" t="s">
        <v>187</v>
      </c>
    </row>
    <row r="33" spans="1:1" ht="7.5" customHeight="1" x14ac:dyDescent="0.35">
      <c r="A33" s="63"/>
    </row>
    <row r="34" spans="1:1" ht="7.5" hidden="1" customHeight="1" x14ac:dyDescent="0.35">
      <c r="A34" s="63"/>
    </row>
    <row r="35" spans="1:1" ht="7.5" hidden="1" customHeight="1" x14ac:dyDescent="0.35">
      <c r="A35" s="63"/>
    </row>
    <row r="36" spans="1:1" ht="14.15" hidden="1" x14ac:dyDescent="0.35">
      <c r="A36" s="63"/>
    </row>
    <row r="37" spans="1:1" ht="14.15" hidden="1" x14ac:dyDescent="0.35">
      <c r="A37" s="63"/>
    </row>
    <row r="38" spans="1:1" ht="14.15" hidden="1" x14ac:dyDescent="0.35">
      <c r="A38" s="63"/>
    </row>
    <row r="39" spans="1:1" ht="14.15" hidden="1" x14ac:dyDescent="0.35">
      <c r="A39" s="63"/>
    </row>
    <row r="40" spans="1:1" ht="14.15" hidden="1" x14ac:dyDescent="0.35">
      <c r="A40" s="63"/>
    </row>
    <row r="41" spans="1:1" ht="14.15" hidden="1" x14ac:dyDescent="0.35"/>
    <row r="42" spans="1:1" ht="14.15" hidden="1" x14ac:dyDescent="0.35"/>
    <row r="43" spans="1:1" ht="14.15" hidden="1" x14ac:dyDescent="0.35"/>
    <row r="44" spans="1:1" ht="14.15" hidden="1" x14ac:dyDescent="0.35"/>
    <row r="45" spans="1:1" ht="14.15" hidden="1" x14ac:dyDescent="0.35"/>
    <row r="46" spans="1:1" ht="14.15" hidden="1" x14ac:dyDescent="0.35"/>
    <row r="47" spans="1:1" ht="14.15" hidden="1" x14ac:dyDescent="0.35"/>
    <row r="48" spans="1:1" ht="14.15" hidden="1" x14ac:dyDescent="0.35"/>
    <row r="49" ht="14.15" hidden="1" x14ac:dyDescent="0.35"/>
    <row r="50" ht="14.15" hidden="1" x14ac:dyDescent="0.35"/>
    <row r="51" ht="14.15" hidden="1" x14ac:dyDescent="0.35"/>
    <row r="52" ht="14.15" hidden="1" x14ac:dyDescent="0.35"/>
    <row r="53" ht="14.15" hidden="1" x14ac:dyDescent="0.35"/>
    <row r="54" ht="14.15" hidden="1" x14ac:dyDescent="0.35"/>
    <row r="55" ht="14.15" hidden="1" x14ac:dyDescent="0.35"/>
    <row r="56" ht="14.15" hidden="1" x14ac:dyDescent="0.35"/>
    <row r="57" ht="14.15" hidden="1" x14ac:dyDescent="0.35"/>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Wade, Lynne</dc:creator>
  <cp:keywords/>
  <dc:description/>
  <cp:lastModifiedBy>Haynes, Austin</cp:lastModifiedBy>
  <cp:revision/>
  <dcterms:created xsi:type="dcterms:W3CDTF">2019-05-02T12:53:04Z</dcterms:created>
  <dcterms:modified xsi:type="dcterms:W3CDTF">2024-10-23T19:24:04Z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